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flori\Documents\Scouts\Hoofdleiding\"/>
    </mc:Choice>
  </mc:AlternateContent>
  <xr:revisionPtr revIDLastSave="0" documentId="8_{6BF1D4F8-1C82-4D36-B1A2-77BD43B75FB7}" xr6:coauthVersionLast="31" xr6:coauthVersionMax="31" xr10:uidLastSave="{00000000-0000-0000-0000-000000000000}"/>
  <bookViews>
    <workbookView xWindow="0" yWindow="0" windowWidth="23040" windowHeight="9072" xr2:uid="{A8CD6413-1C66-42AC-A731-9380533873A0}"/>
  </bookViews>
  <sheets>
    <sheet name="Verwerkingsregister" sheetId="1" r:id="rId1"/>
  </sheets>
  <externalReferences>
    <externalReference r:id="rId2"/>
  </externalReferences>
  <definedNames>
    <definedName name="_xlnm._FilterDatabase" localSheetId="0" hidden="1">Verwerkingsregister!$A$2:$O$29</definedName>
    <definedName name="register_beeldmateriaal_bereik">Verwerkingsregister!$33:$33</definedName>
    <definedName name="register_betalingenWekelijkseActiviteiten_bereik">Verwerkingsregister!$14:$14</definedName>
    <definedName name="register_carpoollijstenKampen_bereik">Verwerkingsregister!$31:$31</definedName>
    <definedName name="register_carpoollijstenWekelijkseActiviteiten_bereik">Verwerkingsregister!$17:$17</definedName>
    <definedName name="register_individueleSteekkaartenPapier_bereik">Verwerkingsregister!$6:$6</definedName>
    <definedName name="register_inschrijvenGeldactiviteiten_bereik">Verwerkingsregister!$18:$20</definedName>
    <definedName name="register_inschrijvenGeldactiviteitenPapier_bereik">Verwerkingsregister!$20:$20</definedName>
    <definedName name="register_inschrijvenKampen_bereik">Verwerkingsregister!$21:$25</definedName>
    <definedName name="register_inschrijvenKampenPapier_bereik">Verwerkingsregister!$24:$24</definedName>
    <definedName name="register_inschrijvenWekelijkseActiviteiten_bereik">Verwerkingsregister!$11:$14</definedName>
    <definedName name="register_inschrijvenWekelijkseActiviteitenPapier_bereik">Verwerkingsregister!$13:$13</definedName>
    <definedName name="register_kampboekjes_bereik">Verwerkingsregister!$27:$27</definedName>
    <definedName name="register_mailinglijsten_bereik">Verwerkingsregister!$8:$8</definedName>
    <definedName name="register_oudleidingsbestand_bereik">Verwerkingsregister!$9:$9</definedName>
    <definedName name="register_probeerders_bereik">Verwerkingsregister!$7:$7</definedName>
    <definedName name="register_programmaboekjes_bereik">Verwerkingsregister!$34:$34</definedName>
    <definedName name="register_verhuur_bereik">Verwerkingsregister!$36:$37</definedName>
    <definedName name="uniek_controle">#REF!</definedName>
  </definedNames>
  <calcPr calcId="17901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 l="1"/>
  <c r="E3" i="1"/>
  <c r="F3" i="1"/>
  <c r="G3" i="1"/>
  <c r="H3" i="1"/>
  <c r="I3" i="1"/>
  <c r="J3" i="1"/>
  <c r="K3" i="1"/>
  <c r="M3" i="1"/>
  <c r="N3" i="1"/>
  <c r="D4" i="1"/>
  <c r="E4" i="1"/>
  <c r="F4" i="1"/>
  <c r="G4" i="1"/>
  <c r="H4" i="1"/>
  <c r="I4" i="1"/>
  <c r="J4" i="1"/>
  <c r="K4" i="1"/>
  <c r="L4" i="1"/>
  <c r="M4" i="1"/>
  <c r="N4" i="1"/>
  <c r="D5" i="1"/>
  <c r="E5" i="1"/>
  <c r="F5" i="1"/>
  <c r="G5" i="1"/>
  <c r="H5" i="1"/>
  <c r="I5" i="1"/>
  <c r="J5" i="1"/>
  <c r="K5" i="1"/>
  <c r="L5" i="1"/>
  <c r="M5" i="1"/>
  <c r="N5" i="1"/>
  <c r="D6" i="1"/>
  <c r="E6" i="1"/>
  <c r="F6" i="1"/>
  <c r="G6" i="1"/>
  <c r="H6" i="1"/>
  <c r="I6" i="1"/>
  <c r="J6" i="1"/>
  <c r="K6" i="1"/>
  <c r="L6" i="1"/>
  <c r="M6" i="1"/>
  <c r="N6" i="1"/>
  <c r="D7" i="1"/>
  <c r="E7" i="1"/>
  <c r="F7" i="1"/>
  <c r="G7" i="1"/>
  <c r="H7" i="1"/>
  <c r="I7" i="1"/>
  <c r="J7" i="1"/>
  <c r="K7" i="1"/>
  <c r="L7" i="1"/>
  <c r="M7" i="1"/>
  <c r="N7" i="1"/>
  <c r="D8" i="1"/>
  <c r="E8" i="1"/>
  <c r="F8" i="1"/>
  <c r="G8" i="1"/>
  <c r="H8" i="1"/>
  <c r="I8" i="1"/>
  <c r="J8" i="1"/>
  <c r="K8" i="1"/>
  <c r="L8" i="1"/>
  <c r="M8" i="1"/>
  <c r="N8" i="1"/>
  <c r="D9" i="1"/>
  <c r="E9" i="1"/>
  <c r="F9" i="1"/>
  <c r="G9" i="1"/>
  <c r="H9" i="1"/>
  <c r="I9" i="1"/>
  <c r="J9" i="1"/>
  <c r="K9" i="1"/>
  <c r="M9" i="1"/>
  <c r="N9" i="1"/>
  <c r="D10" i="1"/>
  <c r="E10" i="1"/>
  <c r="F10" i="1"/>
  <c r="G10" i="1"/>
  <c r="H10" i="1"/>
  <c r="I10" i="1"/>
  <c r="D11" i="1"/>
  <c r="E11" i="1"/>
  <c r="F11" i="1"/>
  <c r="G11" i="1"/>
  <c r="H11" i="1"/>
  <c r="I11" i="1"/>
  <c r="J11" i="1"/>
  <c r="K11" i="1"/>
  <c r="L11" i="1"/>
  <c r="M11" i="1"/>
  <c r="N11" i="1"/>
  <c r="D12" i="1"/>
  <c r="E12" i="1"/>
  <c r="F12" i="1"/>
  <c r="G12" i="1"/>
  <c r="H12" i="1"/>
  <c r="I12" i="1"/>
  <c r="J12" i="1"/>
  <c r="K12" i="1"/>
  <c r="L12" i="1"/>
  <c r="M12" i="1"/>
  <c r="N12" i="1"/>
  <c r="D13" i="1"/>
  <c r="E13" i="1"/>
  <c r="F13" i="1"/>
  <c r="G13" i="1"/>
  <c r="H13" i="1"/>
  <c r="I13" i="1"/>
  <c r="J13" i="1"/>
  <c r="K13" i="1"/>
  <c r="L13" i="1"/>
  <c r="M13" i="1"/>
  <c r="N13" i="1"/>
  <c r="D14" i="1"/>
  <c r="E14" i="1"/>
  <c r="F14" i="1"/>
  <c r="G14" i="1"/>
  <c r="H14" i="1"/>
  <c r="I14" i="1"/>
  <c r="J14" i="1"/>
  <c r="K14" i="1"/>
  <c r="L14" i="1"/>
  <c r="M14" i="1"/>
  <c r="N14" i="1"/>
  <c r="D15" i="1"/>
  <c r="E15" i="1"/>
  <c r="F15" i="1"/>
  <c r="G15" i="1"/>
  <c r="H15" i="1"/>
  <c r="I15" i="1"/>
  <c r="J15" i="1"/>
  <c r="K15" i="1"/>
  <c r="L15" i="1"/>
  <c r="M15" i="1"/>
  <c r="N15" i="1"/>
  <c r="D16" i="1"/>
  <c r="E16" i="1"/>
  <c r="F16" i="1"/>
  <c r="G16" i="1"/>
  <c r="H16" i="1"/>
  <c r="I16" i="1"/>
  <c r="J16" i="1"/>
  <c r="K16" i="1"/>
  <c r="L16" i="1"/>
  <c r="M16" i="1"/>
  <c r="N16" i="1"/>
  <c r="D17" i="1"/>
  <c r="E17" i="1"/>
  <c r="F17" i="1"/>
  <c r="G17" i="1"/>
  <c r="H17" i="1"/>
  <c r="I17" i="1"/>
  <c r="J17" i="1"/>
  <c r="K17" i="1"/>
  <c r="L17" i="1"/>
  <c r="M17" i="1"/>
  <c r="N17" i="1"/>
  <c r="D18" i="1"/>
  <c r="E18" i="1"/>
  <c r="F18" i="1"/>
  <c r="G18" i="1"/>
  <c r="H18" i="1"/>
  <c r="I18" i="1"/>
  <c r="J18" i="1"/>
  <c r="K18" i="1"/>
  <c r="L18" i="1"/>
  <c r="M18" i="1"/>
  <c r="N18" i="1"/>
  <c r="D19" i="1"/>
  <c r="E19" i="1"/>
  <c r="F19" i="1"/>
  <c r="G19" i="1"/>
  <c r="H19" i="1"/>
  <c r="I19" i="1"/>
  <c r="J19" i="1"/>
  <c r="K19" i="1"/>
  <c r="L19" i="1"/>
  <c r="M19" i="1"/>
  <c r="N19" i="1"/>
  <c r="D20" i="1"/>
  <c r="E20" i="1"/>
  <c r="F20" i="1"/>
  <c r="G20" i="1"/>
  <c r="H20" i="1"/>
  <c r="I20" i="1"/>
  <c r="J20" i="1"/>
  <c r="K20" i="1"/>
  <c r="L20" i="1"/>
  <c r="M20" i="1"/>
  <c r="N20" i="1"/>
  <c r="D21" i="1"/>
  <c r="E21" i="1"/>
  <c r="F21" i="1"/>
  <c r="G21" i="1"/>
  <c r="H21" i="1"/>
  <c r="I21" i="1"/>
  <c r="J21" i="1"/>
  <c r="K21" i="1"/>
  <c r="L21" i="1"/>
  <c r="M21" i="1"/>
  <c r="N21" i="1"/>
  <c r="D22" i="1"/>
  <c r="E22" i="1"/>
  <c r="F22" i="1"/>
  <c r="G22" i="1"/>
  <c r="H22" i="1"/>
  <c r="I22" i="1"/>
  <c r="J22" i="1"/>
  <c r="K22" i="1"/>
  <c r="L22" i="1"/>
  <c r="M22" i="1"/>
  <c r="N22" i="1"/>
  <c r="D23" i="1"/>
  <c r="E23" i="1"/>
  <c r="F23" i="1"/>
  <c r="G23" i="1"/>
  <c r="H23" i="1"/>
  <c r="I23" i="1"/>
  <c r="J23" i="1"/>
  <c r="K23" i="1"/>
  <c r="L23" i="1"/>
  <c r="M23" i="1"/>
  <c r="N23" i="1"/>
  <c r="D24" i="1"/>
  <c r="E24" i="1"/>
  <c r="F24" i="1"/>
  <c r="G24" i="1"/>
  <c r="H24" i="1"/>
  <c r="I24" i="1"/>
  <c r="J24" i="1"/>
  <c r="K24" i="1"/>
  <c r="L24" i="1"/>
  <c r="M24" i="1"/>
  <c r="N24" i="1"/>
  <c r="D25" i="1"/>
  <c r="E25" i="1"/>
  <c r="F25" i="1"/>
  <c r="G25" i="1"/>
  <c r="H25" i="1"/>
  <c r="I25" i="1"/>
  <c r="J25" i="1"/>
  <c r="K25" i="1"/>
  <c r="L25" i="1"/>
  <c r="M25" i="1"/>
  <c r="N25" i="1"/>
  <c r="D26" i="1"/>
  <c r="E26" i="1"/>
  <c r="F26" i="1"/>
  <c r="G26" i="1"/>
  <c r="H26" i="1"/>
  <c r="I26" i="1"/>
  <c r="J26" i="1"/>
  <c r="K26" i="1"/>
  <c r="L26" i="1"/>
  <c r="M26" i="1"/>
  <c r="N26" i="1"/>
  <c r="D27" i="1"/>
  <c r="E27" i="1"/>
  <c r="F27" i="1"/>
  <c r="G27" i="1"/>
  <c r="H27" i="1"/>
  <c r="I27" i="1"/>
  <c r="J27" i="1"/>
  <c r="K27" i="1"/>
  <c r="L27" i="1"/>
  <c r="M27" i="1"/>
  <c r="N27" i="1"/>
  <c r="D28" i="1"/>
  <c r="E28" i="1"/>
  <c r="F28" i="1"/>
  <c r="G28" i="1"/>
  <c r="H28" i="1"/>
  <c r="I28" i="1"/>
  <c r="J28" i="1"/>
  <c r="K28" i="1"/>
  <c r="L28" i="1"/>
  <c r="M28" i="1"/>
  <c r="N28" i="1"/>
  <c r="D29" i="1"/>
  <c r="E29" i="1"/>
  <c r="F29" i="1"/>
  <c r="G29" i="1"/>
  <c r="H29" i="1"/>
  <c r="I29" i="1"/>
  <c r="J29" i="1"/>
  <c r="K29" i="1"/>
  <c r="L29" i="1"/>
  <c r="M29" i="1"/>
  <c r="N29" i="1"/>
  <c r="D30" i="1"/>
  <c r="E30" i="1"/>
  <c r="F30" i="1"/>
  <c r="G30" i="1"/>
  <c r="H30" i="1"/>
  <c r="I30" i="1"/>
  <c r="J30" i="1"/>
  <c r="K30" i="1"/>
  <c r="L30" i="1"/>
  <c r="M30" i="1"/>
  <c r="N30" i="1"/>
  <c r="D31" i="1"/>
  <c r="E31" i="1"/>
  <c r="F31" i="1"/>
  <c r="G31" i="1"/>
  <c r="H31" i="1"/>
  <c r="I31" i="1"/>
  <c r="J31" i="1"/>
  <c r="K31" i="1"/>
  <c r="L31" i="1"/>
  <c r="M31" i="1"/>
  <c r="N31" i="1"/>
  <c r="D32" i="1"/>
  <c r="E32" i="1"/>
  <c r="F32" i="1"/>
  <c r="G32" i="1"/>
  <c r="H32" i="1"/>
  <c r="I32" i="1"/>
  <c r="J32" i="1"/>
  <c r="K32" i="1"/>
  <c r="L32" i="1"/>
  <c r="M32" i="1"/>
  <c r="N32" i="1"/>
  <c r="D33" i="1"/>
  <c r="E33" i="1"/>
  <c r="F33" i="1"/>
  <c r="G33" i="1"/>
  <c r="H33" i="1"/>
  <c r="I33" i="1"/>
  <c r="J33" i="1"/>
  <c r="K33" i="1"/>
  <c r="L33" i="1"/>
  <c r="M33" i="1"/>
  <c r="N33" i="1"/>
  <c r="D34" i="1"/>
  <c r="E34" i="1"/>
  <c r="F34" i="1"/>
  <c r="G34" i="1"/>
  <c r="H34" i="1"/>
  <c r="I34" i="1"/>
  <c r="J34" i="1"/>
  <c r="K34" i="1"/>
  <c r="L34" i="1"/>
  <c r="M34" i="1"/>
  <c r="N34" i="1"/>
  <c r="D35" i="1"/>
  <c r="E35" i="1"/>
  <c r="F35" i="1"/>
  <c r="G35" i="1"/>
  <c r="H35" i="1"/>
  <c r="I35" i="1"/>
  <c r="J35" i="1"/>
  <c r="K35" i="1"/>
  <c r="L35" i="1"/>
  <c r="M35" i="1"/>
  <c r="N35" i="1"/>
  <c r="D36" i="1"/>
  <c r="E36" i="1"/>
  <c r="F36" i="1"/>
  <c r="G36" i="1"/>
  <c r="H36" i="1"/>
  <c r="I36" i="1"/>
  <c r="J36" i="1"/>
  <c r="K36" i="1"/>
  <c r="L36" i="1"/>
  <c r="M36" i="1"/>
  <c r="N36" i="1"/>
  <c r="D37" i="1"/>
  <c r="E37" i="1"/>
  <c r="F37" i="1"/>
  <c r="G37" i="1"/>
  <c r="H37" i="1"/>
  <c r="I37" i="1"/>
  <c r="J37" i="1"/>
  <c r="K37" i="1"/>
  <c r="L37" i="1"/>
  <c r="M37" i="1"/>
  <c r="N37" i="1"/>
</calcChain>
</file>

<file path=xl/sharedStrings.xml><?xml version="1.0" encoding="utf-8"?>
<sst xmlns="http://schemas.openxmlformats.org/spreadsheetml/2006/main" count="126" uniqueCount="59">
  <si>
    <t>Gegevens bewaren</t>
  </si>
  <si>
    <t>Materiaal/lokalen</t>
  </si>
  <si>
    <t>Verhuur</t>
  </si>
  <si>
    <t>Gegevens opvragen</t>
  </si>
  <si>
    <t>Programmaboekje uitdelen/versturen/publiceren</t>
  </si>
  <si>
    <t>Programmaboekje</t>
  </si>
  <si>
    <t>Publicaties</t>
  </si>
  <si>
    <t>Programmaboekje drukken</t>
  </si>
  <si>
    <t>Publiceren</t>
  </si>
  <si>
    <t>Foto's en video's</t>
  </si>
  <si>
    <t>Nemen</t>
  </si>
  <si>
    <t>Carpoollijsten bewaren</t>
  </si>
  <si>
    <t>Kampen/Weekends</t>
  </si>
  <si>
    <t>Activiteiten</t>
  </si>
  <si>
    <t>Carpoollijsten opstellen</t>
  </si>
  <si>
    <t>Ledenlijsten doorsturen naar gemeente</t>
  </si>
  <si>
    <t>Kampboekjes versturen/uitdelen</t>
  </si>
  <si>
    <t>Kampboekjes drukken</t>
  </si>
  <si>
    <t>Verzekeringen</t>
  </si>
  <si>
    <t>Betalingen opvolgen</t>
  </si>
  <si>
    <t>Papieren versie inschrijvingen gebruiken</t>
  </si>
  <si>
    <t>Inschrijvingen bewaren</t>
  </si>
  <si>
    <t>Extra informatie buitenlands kamp opvragen</t>
  </si>
  <si>
    <t>Inschrijvingen opvragen</t>
  </si>
  <si>
    <t>Geldactiviteiten</t>
  </si>
  <si>
    <t>Wekelijkse activiteiten</t>
  </si>
  <si>
    <t>Papieren versie gebruiken</t>
  </si>
  <si>
    <t>Subsidies aanvragen bij gemeente</t>
  </si>
  <si>
    <t>Divers</t>
  </si>
  <si>
    <t>Ledenadministratie</t>
  </si>
  <si>
    <t>50 jaar</t>
  </si>
  <si>
    <t>Oud-leden/leidingbestand bijhouden</t>
  </si>
  <si>
    <t>Opstellen en onderhouden</t>
  </si>
  <si>
    <t>Mailinglijsten</t>
  </si>
  <si>
    <t>Gegevens opvragen en bewaren</t>
  </si>
  <si>
    <t>Aantal keer proberen</t>
  </si>
  <si>
    <t>Individuele steekkaart</t>
  </si>
  <si>
    <t>Gegevens invoeren in Groepsadmin</t>
  </si>
  <si>
    <t>Nieuw lid</t>
  </si>
  <si>
    <t>10 jaar</t>
  </si>
  <si>
    <t>Verwerkingsgrond</t>
  </si>
  <si>
    <t>Verwerkingsdoel</t>
  </si>
  <si>
    <t>Bewaartermijn</t>
  </si>
  <si>
    <t>Gebruikte technologie</t>
  </si>
  <si>
    <t>Gegevensbron</t>
  </si>
  <si>
    <t>Persoonsgegevens</t>
  </si>
  <si>
    <t>Ontvangers</t>
  </si>
  <si>
    <t>Verwerkers</t>
  </si>
  <si>
    <t>Verantwoordelijken</t>
  </si>
  <si>
    <t>Categorieën betrokkenen</t>
  </si>
  <si>
    <t>Categorieën verwerking</t>
  </si>
  <si>
    <t>Naam sub-deelproces</t>
  </si>
  <si>
    <t>Naam deelproces</t>
  </si>
  <si>
    <t>Naam hoofdproces</t>
  </si>
  <si>
    <t>Volgorde</t>
  </si>
  <si>
    <t>Juridische kwalificaties</t>
  </si>
  <si>
    <t>Verwerkte gegevens</t>
  </si>
  <si>
    <t>Belanghebbenden</t>
  </si>
  <si>
    <t>Algemene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</si>
</sst>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scheme val="minor"/>
    </font>
    <font>
      <b/>
      <sz val="12"/>
      <color theme="0"/>
      <name val="Calibri"/>
      <family val="2"/>
      <scheme val="minor"/>
    </font>
  </fonts>
  <fills count="3">
    <fill>
      <patternFill patternType="none"/>
    </fill>
    <fill>
      <patternFill patternType="gray125"/>
    </fill>
    <fill>
      <patternFill patternType="solid">
        <fgColor rgb="FF748D26"/>
        <bgColor indexed="64"/>
      </patternFill>
    </fill>
  </fills>
  <borders count="9">
    <border>
      <left/>
      <right/>
      <top/>
      <bottom/>
      <diagonal/>
    </border>
    <border>
      <left style="thin">
        <color rgb="FF748D26"/>
      </left>
      <right style="thin">
        <color rgb="FF748D26"/>
      </right>
      <top/>
      <bottom style="thin">
        <color rgb="FF748D26"/>
      </bottom>
      <diagonal/>
    </border>
    <border>
      <left style="thin">
        <color rgb="FF748D26"/>
      </left>
      <right style="thin">
        <color rgb="FF748D26"/>
      </right>
      <top style="thin">
        <color rgb="FF748D26"/>
      </top>
      <bottom style="thin">
        <color rgb="FF748D26"/>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s>
  <cellStyleXfs count="1">
    <xf numFmtId="0" fontId="0" fillId="0" borderId="0"/>
  </cellStyleXfs>
  <cellXfs count="14">
    <xf numFmtId="0" fontId="0" fillId="0" borderId="0" xfId="0"/>
    <xf numFmtId="0" fontId="0" fillId="0" borderId="0" xfId="0"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wrapText="1"/>
    </xf>
    <xf numFmtId="0" fontId="0" fillId="0" borderId="0" xfId="0" applyAlignment="1" applyProtection="1">
      <alignment horizontal="center" vertical="center" wrapText="1"/>
    </xf>
    <xf numFmtId="0" fontId="0" fillId="0" borderId="1" xfId="0" applyBorder="1" applyAlignment="1" applyProtection="1">
      <alignment horizontal="center" vertical="center" wrapText="1"/>
    </xf>
    <xf numFmtId="0" fontId="0" fillId="0" borderId="2" xfId="0"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erwerkingsregister_groep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ndleiding"/>
      <sheetName val="Algemene informatie"/>
      <sheetName val="Vragenlijst"/>
      <sheetName val="Verwerkingsregister"/>
      <sheetName val="Lijsten"/>
    </sheetNames>
    <sheetDataSet>
      <sheetData sheetId="0"/>
      <sheetData sheetId="1"/>
      <sheetData sheetId="2">
        <row r="3">
          <cell r="I3" t="str">
            <v>Groepsadministratie, Mailprogramma, Papier</v>
          </cell>
        </row>
        <row r="9">
          <cell r="I9" t="str">
            <v>Groepsadministratie</v>
          </cell>
        </row>
        <row r="15">
          <cell r="I15" t="str">
            <v>Naam, Geboortedatum/Leeftijd</v>
          </cell>
        </row>
        <row r="20">
          <cell r="I20" t="str">
            <v>Mailprogramma, Telefoon</v>
          </cell>
        </row>
        <row r="33">
          <cell r="I33" t="str">
            <v>Naam, Adres</v>
          </cell>
        </row>
        <row r="40">
          <cell r="I40" t="str">
            <v>MS Word, MS Excel, MS Access, Dropbox</v>
          </cell>
        </row>
        <row r="48">
          <cell r="I48" t="str">
            <v>Naam, E-mailadres, Telefoonnummer, Bijzondere aandacht bij hygiëne (zelfstandigheid, allergie, bedwateren,…), Dieet, Levensbeschouwelijke overtuigingen</v>
          </cell>
        </row>
        <row r="52">
          <cell r="E52" t="b">
            <v>1</v>
          </cell>
        </row>
        <row r="54">
          <cell r="I54" t="str">
            <v>Website - http://www.scoutsthoekske.be/, Google Drive, Google Docs, Google Spreadsheets, Google Forms, Mailprogramma, Telefoon, Papier</v>
          </cell>
        </row>
        <row r="58">
          <cell r="E58" t="b">
            <v>1</v>
          </cell>
        </row>
        <row r="60">
          <cell r="I60" t="str">
            <v>MS Word, MS Excel, MS Access, Google Drive, Google Docs, Google Spreadsheets, Google Forms, Dropbox, Papier</v>
          </cell>
        </row>
        <row r="68">
          <cell r="I68" t="str">
            <v/>
          </cell>
        </row>
        <row r="72">
          <cell r="I72" t="str">
            <v/>
          </cell>
        </row>
        <row r="78">
          <cell r="I78" t="str">
            <v/>
          </cell>
        </row>
        <row r="86">
          <cell r="I86" t="str">
            <v>Naam, E-mailadres, Telefoonnummer, Adres, Bijzondere aandacht bij hygiëne (zelfstandigheid, allergie, bedwateren,…), Dieet, Levensbeschouwelijke overtuigingen</v>
          </cell>
        </row>
        <row r="90">
          <cell r="E90" t="b">
            <v>1</v>
          </cell>
        </row>
        <row r="92">
          <cell r="I92" t="str">
            <v>Website - http://www.scoutsthoekske.be/, Google Drive, Google Docs, Google Spreadsheets, Google Forms, Mailprogramma, Telefoon, Papier</v>
          </cell>
        </row>
        <row r="98">
          <cell r="I98" t="str">
            <v>MS Word, MS Excel, MS Access, Google Drive, Google Docs, Google Spreadsheets, Google Forms, Dropbox, Papier</v>
          </cell>
        </row>
        <row r="101">
          <cell r="E101" t="b">
            <v>1</v>
          </cell>
        </row>
        <row r="106">
          <cell r="I106" t="str">
            <v>Naam, Handtekening, Bijzondere aandacht bij hygiëne (zelfstandigheid, allergie, bedwateren,…), Dieet, Levensbeschouwelijke overtuigingen</v>
          </cell>
        </row>
        <row r="110">
          <cell r="E110" t="b">
            <v>1</v>
          </cell>
        </row>
        <row r="112">
          <cell r="I112" t="str">
            <v/>
          </cell>
        </row>
        <row r="116">
          <cell r="I116" t="str">
            <v>Google Drive, Google Docs, Google Spreadsheets, Google Forms, Mailprogramma, Papier</v>
          </cell>
        </row>
        <row r="122">
          <cell r="I122" t="str">
            <v>MS Word, MS Excel, MS Access, Dropbox</v>
          </cell>
        </row>
        <row r="130">
          <cell r="I130" t="str">
            <v>Naam, E-mailadres, Telefoonnummer</v>
          </cell>
        </row>
        <row r="134">
          <cell r="I134" t="str">
            <v>Website - http://www.scoutsthoekske.be/, Google Drive, Google Docs, Google Spreadsheets, Google Forms, Mailprogramma, Telefoon, Papier</v>
          </cell>
        </row>
        <row r="140">
          <cell r="I140" t="str">
            <v>MS Word, MS Excel, MS Access, Google Drive, Google Docs, Google Spreadsheets, Google Forms, Dropbox, Papier</v>
          </cell>
        </row>
        <row r="148">
          <cell r="I148" t="str">
            <v>Website - http://www.scoutsthoekske.be/, Facebook</v>
          </cell>
        </row>
        <row r="154">
          <cell r="I154" t="str">
            <v>Naam, Geboortedatum/Leeftijd, Totem</v>
          </cell>
        </row>
        <row r="164">
          <cell r="I164" t="str">
            <v>Naam, E-mailadres, Telefoonnummer, Adres, Handtekening</v>
          </cell>
        </row>
        <row r="171">
          <cell r="I171" t="str">
            <v>Mailprogramma, Telefoon, Papier</v>
          </cell>
        </row>
        <row r="177">
          <cell r="I177" t="str">
            <v>Papier</v>
          </cell>
        </row>
      </sheetData>
      <sheetData sheetId="3"/>
      <sheetData sheetId="4">
        <row r="4">
          <cell r="B4" t="str">
            <v>Normale verwerking</v>
          </cell>
          <cell r="D4" t="str">
            <v>Adres</v>
          </cell>
        </row>
        <row r="5">
          <cell r="B5" t="str">
            <v>Gegevens van minderjarigen</v>
          </cell>
          <cell r="D5" t="str">
            <v>Bankrekeningnummer</v>
          </cell>
          <cell r="F5" t="str">
            <v>Website - http://www.scoutsthoekske.be/</v>
          </cell>
        </row>
        <row r="6">
          <cell r="B6" t="str">
            <v>Gegevens waaruit religieuze of levenbeschouwelijke overtuigingen blijken</v>
          </cell>
          <cell r="D6" t="str">
            <v>Bijzondere aandacht bij beperkingen of andere zorgen</v>
          </cell>
          <cell r="F6" t="str">
            <v>Mailprogramma</v>
          </cell>
        </row>
        <row r="7">
          <cell r="B7" t="str">
            <v>Gezondheidsgegevens</v>
          </cell>
          <cell r="D7" t="str">
            <v>Bijzondere aandacht bij hygiëne (zelfstandigheid, allergie, bedwateren,…)</v>
          </cell>
          <cell r="F7" t="str">
            <v>Papier</v>
          </cell>
        </row>
        <row r="8">
          <cell r="D8" t="str">
            <v>Bijzondere aandacht bij sociale omgang (pesten, heimwee, angsten, slaapwandelen,…)</v>
          </cell>
        </row>
        <row r="9">
          <cell r="D9" t="str">
            <v>Bijzondere aandacht bij sporten (zwemmen, fietsen, hoogte, rust,…)</v>
          </cell>
          <cell r="F9" t="str">
            <v>Fototoestel</v>
          </cell>
        </row>
        <row r="10">
          <cell r="B10" t="str">
            <v>Lid</v>
          </cell>
          <cell r="D10" t="str">
            <v>Bloedgroep</v>
          </cell>
        </row>
        <row r="11">
          <cell r="B11" t="str">
            <v>Leiding</v>
          </cell>
        </row>
        <row r="12">
          <cell r="B12" t="str">
            <v>Ouder/voogd</v>
          </cell>
          <cell r="D12" t="str">
            <v>Cameraopname</v>
          </cell>
        </row>
        <row r="13">
          <cell r="B13" t="str">
            <v>Familie van lid</v>
          </cell>
          <cell r="D13" t="str">
            <v>Chassisnummer</v>
          </cell>
        </row>
        <row r="14">
          <cell r="B14" t="str">
            <v>Sympathisant</v>
          </cell>
          <cell r="D14" t="str">
            <v>Dieet</v>
          </cell>
        </row>
        <row r="15">
          <cell r="B15" t="str">
            <v>Oud-lid</v>
          </cell>
          <cell r="D15" t="str">
            <v>E-mailadres</v>
          </cell>
        </row>
        <row r="16">
          <cell r="B16" t="str">
            <v>Oud-leiding</v>
          </cell>
          <cell r="D16" t="str">
            <v>Financiële hulp</v>
          </cell>
        </row>
        <row r="17">
          <cell r="D17" t="str">
            <v>Foto</v>
          </cell>
        </row>
        <row r="18">
          <cell r="B18" t="str">
            <v>Verhuurder</v>
          </cell>
          <cell r="D18" t="str">
            <v>Geboortedatum</v>
          </cell>
        </row>
        <row r="19">
          <cell r="B19" t="str">
            <v>Huurder</v>
          </cell>
          <cell r="F19" t="str">
            <v>Ledenbeheer</v>
          </cell>
        </row>
        <row r="20">
          <cell r="D20" t="str">
            <v>Geslacht</v>
          </cell>
          <cell r="F20" t="str">
            <v>Communicatie ouders</v>
          </cell>
        </row>
        <row r="21">
          <cell r="F21" t="str">
            <v>Organisatie wekelijkse activiteiten</v>
          </cell>
        </row>
        <row r="22">
          <cell r="B22" t="str">
            <v>Scouts en Gidsen Vlaanderen vzw</v>
          </cell>
          <cell r="F22" t="str">
            <v>Organisatie geldactiviteit</v>
          </cell>
        </row>
        <row r="23">
          <cell r="B23" t="str">
            <v>O1513G - Scouts 't Hoekske</v>
          </cell>
          <cell r="F23" t="str">
            <v>Organisatie kamp/weekend</v>
          </cell>
        </row>
        <row r="24">
          <cell r="D24" t="str">
            <v>IP-adres</v>
          </cell>
          <cell r="F24" t="str">
            <v>Sfeerbeheer</v>
          </cell>
        </row>
        <row r="25">
          <cell r="F25" t="str">
            <v>Verhuur materiaal/lokalen</v>
          </cell>
        </row>
        <row r="26">
          <cell r="B26" t="str">
            <v>Geen verwerker</v>
          </cell>
          <cell r="D26" t="str">
            <v>Levensbeschouwelijke overtuigingen</v>
          </cell>
        </row>
        <row r="27">
          <cell r="B27" t="str">
            <v>O1513G - Scouts 't Hoekske</v>
          </cell>
        </row>
        <row r="28">
          <cell r="D28" t="str">
            <v>Lidnummer</v>
          </cell>
          <cell r="F28" t="str">
            <v>Uitvoering van een contract/overeenkomst</v>
          </cell>
        </row>
        <row r="29">
          <cell r="D29" t="str">
            <v>Medisch dossier</v>
          </cell>
          <cell r="F29" t="str">
            <v>Wettelijke verplichting</v>
          </cell>
        </row>
        <row r="30">
          <cell r="B30" t="str">
            <v>Geen ontvanger</v>
          </cell>
          <cell r="D30" t="str">
            <v>Naam</v>
          </cell>
          <cell r="F30" t="str">
            <v>Toestemming</v>
          </cell>
        </row>
        <row r="31">
          <cell r="F31" t="str">
            <v>Gerechtvaardigd belang</v>
          </cell>
        </row>
        <row r="32">
          <cell r="B32" t="str">
            <v>Drukkerij</v>
          </cell>
          <cell r="D32" t="str">
            <v>Nummerplaat</v>
          </cell>
        </row>
        <row r="33">
          <cell r="B33" t="str">
            <v>Gemeente Maria-Aalter (Aalter) (B-9880)</v>
          </cell>
        </row>
        <row r="34">
          <cell r="D34" t="str">
            <v>Overzicht specifieke medicatie</v>
          </cell>
        </row>
        <row r="35">
          <cell r="D35" t="str">
            <v>Overzicht ziekten</v>
          </cell>
        </row>
        <row r="36">
          <cell r="B36" t="str">
            <v>Betrokkene zelf</v>
          </cell>
        </row>
        <row r="37">
          <cell r="B37" t="str">
            <v>Ouder/voogd van betrokkene</v>
          </cell>
        </row>
        <row r="38">
          <cell r="D38" t="str">
            <v>Telefoonnummer</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FA76D-18E1-44E4-83EA-674CDC5A0145}">
  <sheetPr codeName="Blad4"/>
  <dimension ref="A1:O37"/>
  <sheetViews>
    <sheetView tabSelected="1" zoomScale="91" workbookViewId="0">
      <pane xSplit="3" ySplit="2" topLeftCell="D3" activePane="bottomRight" state="frozen"/>
      <selection pane="topRight" activeCell="D1" sqref="D1"/>
      <selection pane="bottomLeft" activeCell="A3" sqref="A3"/>
      <selection pane="bottomRight" activeCell="A38" sqref="A38"/>
    </sheetView>
  </sheetViews>
  <sheetFormatPr defaultColWidth="30.296875" defaultRowHeight="64.95" customHeight="1" x14ac:dyDescent="0.3"/>
  <cols>
    <col min="1" max="1" width="30.296875" style="1"/>
    <col min="2" max="2" width="32.19921875" style="1" bestFit="1" customWidth="1"/>
    <col min="3" max="3" width="30.19921875" style="1" bestFit="1" customWidth="1"/>
    <col min="4" max="4" width="29.69921875" style="1" customWidth="1"/>
    <col min="5" max="5" width="28.5" style="1" customWidth="1"/>
    <col min="6" max="6" width="27.796875" style="1" customWidth="1"/>
    <col min="7" max="7" width="22.796875" style="1" customWidth="1"/>
    <col min="8" max="8" width="18.296875" style="1" customWidth="1"/>
    <col min="9" max="9" width="139.69921875" style="1" customWidth="1"/>
    <col min="10" max="11" width="29.296875" style="1" customWidth="1"/>
    <col min="12" max="12" width="19.19921875" style="1" customWidth="1"/>
    <col min="13" max="13" width="27.5" style="1" customWidth="1"/>
    <col min="14" max="14" width="23.296875" style="1" customWidth="1"/>
    <col min="15" max="15" width="8.69921875" style="2" hidden="1" customWidth="1"/>
    <col min="16" max="16384" width="30.296875" style="1"/>
  </cols>
  <sheetData>
    <row r="1" spans="1:15" s="3" customFormat="1" ht="64.95" customHeight="1" x14ac:dyDescent="0.3">
      <c r="A1" s="13" t="s">
        <v>58</v>
      </c>
      <c r="B1" s="12"/>
      <c r="C1" s="12"/>
      <c r="D1" s="11"/>
      <c r="E1" s="10" t="s">
        <v>57</v>
      </c>
      <c r="F1" s="10"/>
      <c r="G1" s="10"/>
      <c r="H1" s="10"/>
      <c r="I1" s="13" t="s">
        <v>56</v>
      </c>
      <c r="J1" s="12"/>
      <c r="K1" s="12"/>
      <c r="L1" s="11"/>
      <c r="M1" s="10" t="s">
        <v>55</v>
      </c>
      <c r="N1" s="10"/>
      <c r="O1" s="9" t="s">
        <v>54</v>
      </c>
    </row>
    <row r="2" spans="1:15" s="3" customFormat="1" ht="64.95" customHeight="1" x14ac:dyDescent="0.3">
      <c r="A2" s="8" t="s">
        <v>53</v>
      </c>
      <c r="B2" s="8" t="s">
        <v>52</v>
      </c>
      <c r="C2" s="8" t="s">
        <v>51</v>
      </c>
      <c r="D2" s="8" t="s">
        <v>50</v>
      </c>
      <c r="E2" s="8" t="s">
        <v>49</v>
      </c>
      <c r="F2" s="8" t="s">
        <v>48</v>
      </c>
      <c r="G2" s="8" t="s">
        <v>47</v>
      </c>
      <c r="H2" s="8" t="s">
        <v>46</v>
      </c>
      <c r="I2" s="8" t="s">
        <v>45</v>
      </c>
      <c r="J2" s="8" t="s">
        <v>44</v>
      </c>
      <c r="K2" s="8" t="s">
        <v>43</v>
      </c>
      <c r="L2" s="8" t="s">
        <v>42</v>
      </c>
      <c r="M2" s="8" t="s">
        <v>41</v>
      </c>
      <c r="N2" s="8" t="s">
        <v>40</v>
      </c>
      <c r="O2" s="7"/>
    </row>
    <row r="3" spans="1:15" s="3" customFormat="1" ht="31.2" x14ac:dyDescent="0.3">
      <c r="A3" s="5" t="s">
        <v>29</v>
      </c>
      <c r="B3" s="5" t="s">
        <v>38</v>
      </c>
      <c r="C3" s="5" t="s">
        <v>3</v>
      </c>
      <c r="D3" s="6" t="str">
        <f>[1]Lijsten!B4&amp;", "&amp;[1]Lijsten!B5</f>
        <v>Normale verwerking, Gegevens van minderjarigen</v>
      </c>
      <c r="E3" s="5" t="str">
        <f>[1]Lijsten!B10&amp;", "&amp;[1]Lijsten!B11&amp;", "&amp;[1]Lijsten!B12</f>
        <v>Lid, Leiding, Ouder/voogd</v>
      </c>
      <c r="F3" s="5" t="str">
        <f>[1]Lijsten!$B$22</f>
        <v>Scouts en Gidsen Vlaanderen vzw</v>
      </c>
      <c r="G3" s="5" t="str">
        <f>IF(F3=[1]Lijsten!$B$22,[1]Lijsten!$B$27,[1]Lijsten!$B$26)</f>
        <v>O1513G - Scouts 't Hoekske</v>
      </c>
      <c r="H3" s="5" t="str">
        <f>[1]Lijsten!$B$30</f>
        <v>Geen ontvanger</v>
      </c>
      <c r="I3" s="5" t="str">
        <f>[1]Lijsten!$D$4&amp;", "&amp;[1]Lijsten!$D$5&amp;", "&amp;[1]Lijsten!$D$15&amp;", "&amp;[1]Lijsten!$D$16&amp;", "&amp;[1]Lijsten!$D$18&amp;", "&amp;[1]Lijsten!$D$20&amp;", "&amp;[1]Lijsten!$D$24&amp;", "&amp;[1]Lijsten!$D$30&amp;", "&amp;[1]Lijsten!$D$38</f>
        <v>Adres, Bankrekeningnummer, E-mailadres, Financiële hulp, Geboortedatum, Geslacht, IP-adres, Naam, Telefoonnummer</v>
      </c>
      <c r="J3" s="5" t="str">
        <f>[1]Lijsten!B36&amp;", "&amp;[1]Lijsten!B37</f>
        <v>Betrokkene zelf, Ouder/voogd van betrokkene</v>
      </c>
      <c r="K3" s="5" t="str">
        <f>[1]Vragenlijst!I3</f>
        <v>Groepsadministratie, Mailprogramma, Papier</v>
      </c>
      <c r="L3" s="5" t="s">
        <v>39</v>
      </c>
      <c r="M3" s="5" t="str">
        <f>[1]Lijsten!F19</f>
        <v>Ledenbeheer</v>
      </c>
      <c r="N3" s="5" t="str">
        <f>[1]Lijsten!F28</f>
        <v>Uitvoering van een contract/overeenkomst</v>
      </c>
      <c r="O3" s="4">
        <v>1</v>
      </c>
    </row>
    <row r="4" spans="1:15" s="3" customFormat="1" ht="31.2" x14ac:dyDescent="0.3">
      <c r="A4" s="5" t="s">
        <v>29</v>
      </c>
      <c r="B4" s="5" t="s">
        <v>38</v>
      </c>
      <c r="C4" s="5" t="s">
        <v>37</v>
      </c>
      <c r="D4" s="6" t="str">
        <f>D3</f>
        <v>Normale verwerking, Gegevens van minderjarigen</v>
      </c>
      <c r="E4" s="5" t="str">
        <f>E3</f>
        <v>Lid, Leiding, Ouder/voogd</v>
      </c>
      <c r="F4" s="5" t="str">
        <f>[1]Lijsten!$B$22</f>
        <v>Scouts en Gidsen Vlaanderen vzw</v>
      </c>
      <c r="G4" s="5" t="str">
        <f>IF(F4=[1]Lijsten!$B$22,[1]Lijsten!$B$27,[1]Lijsten!$B$26)</f>
        <v>O1513G - Scouts 't Hoekske</v>
      </c>
      <c r="H4" s="5" t="str">
        <f>[1]Lijsten!$B$30</f>
        <v>Geen ontvanger</v>
      </c>
      <c r="I4" s="5" t="str">
        <f>I3</f>
        <v>Adres, Bankrekeningnummer, E-mailadres, Financiële hulp, Geboortedatum, Geslacht, IP-adres, Naam, Telefoonnummer</v>
      </c>
      <c r="J4" s="5" t="str">
        <f>J3</f>
        <v>Betrokkene zelf, Ouder/voogd van betrokkene</v>
      </c>
      <c r="K4" s="5" t="str">
        <f>K3</f>
        <v>Groepsadministratie, Mailprogramma, Papier</v>
      </c>
      <c r="L4" s="5" t="str">
        <f>L3</f>
        <v>10 jaar</v>
      </c>
      <c r="M4" s="5" t="str">
        <f>M3</f>
        <v>Ledenbeheer</v>
      </c>
      <c r="N4" s="5" t="str">
        <f>N3</f>
        <v>Uitvoering van een contract/overeenkomst</v>
      </c>
      <c r="O4" s="4">
        <v>2</v>
      </c>
    </row>
    <row r="5" spans="1:15" s="3" customFormat="1" ht="93.6" x14ac:dyDescent="0.3">
      <c r="A5" s="5" t="s">
        <v>29</v>
      </c>
      <c r="B5" s="5" t="s">
        <v>36</v>
      </c>
      <c r="C5" s="5" t="s">
        <v>3</v>
      </c>
      <c r="D5" s="6" t="str">
        <f>[1]Lijsten!B4&amp;", "&amp;[1]Lijsten!B5&amp;", "&amp;[1]Lijsten!B6&amp;", "&amp;[1]Lijsten!B7</f>
        <v>Normale verwerking, Gegevens van minderjarigen, Gegevens waaruit religieuze of levenbeschouwelijke overtuigingen blijken, Gezondheidsgegevens</v>
      </c>
      <c r="E5" s="5" t="str">
        <f>[1]Lijsten!B10&amp;", "&amp;[1]Lijsten!B11&amp;", "&amp;[1]Lijsten!B12&amp;", "&amp;[1]Lijsten!B13</f>
        <v>Lid, Leiding, Ouder/voogd, Familie van lid</v>
      </c>
      <c r="F5" s="5" t="str">
        <f>[1]Lijsten!$B$22</f>
        <v>Scouts en Gidsen Vlaanderen vzw</v>
      </c>
      <c r="G5" s="5" t="str">
        <f>IF(F5=[1]Lijsten!$B$22,[1]Lijsten!$B$27,[1]Lijsten!$B$26)</f>
        <v>O1513G - Scouts 't Hoekske</v>
      </c>
      <c r="H5" s="5" t="str">
        <f>[1]Lijsten!$B$30</f>
        <v>Geen ontvanger</v>
      </c>
      <c r="I5" s="5" t="str">
        <f>[1]Lijsten!$D$4&amp;", "&amp;[1]Lijsten!$D$6&amp;", "&amp;[1]Lijsten!$D$7&amp;", "&amp;[1]Lijsten!$D$8&amp;", "&amp;[1]Lijsten!$D$9&amp;", "&amp;[1]Lijsten!$D$10&amp;", "&amp;[1]Lijsten!$D$14&amp;", "&amp;[1]Lijsten!$D$15&amp;", "&amp;[1]Lijsten!$D$18&amp;", "&amp;[1]Lijsten!$D$24&amp;", "&amp;[1]Lijsten!$D$26&amp;", "&amp;[1]Lijsten!$D$28&amp;", "&amp;[1]Lijsten!$D$29&amp;", "&amp;[1]Lijsten!$D$30&amp;", "&amp;[1]Lijsten!$D$34&amp;", "&amp;[1]Lijsten!$D$35&amp;", "&amp;[1]Lijsten!$D$38</f>
        <v>Adres, Bijzondere aandacht bij beperkingen of andere zorgen, Bijzondere aandacht bij hygiëne (zelfstandigheid, allergie, bedwateren,…), Bijzondere aandacht bij sociale omgang (pesten, heimwee, angsten, slaapwandelen,…), Bijzondere aandacht bij sporten (zwemmen, fietsen, hoogte, rust,…), Bloedgroep, Dieet, E-mailadres, Geboortedatum, IP-adres, Levensbeschouwelijke overtuigingen, Lidnummer, Medisch dossier, Naam, Overzicht specifieke medicatie, Overzicht ziekten, Telefoonnummer</v>
      </c>
      <c r="J5" s="5" t="str">
        <f>J4</f>
        <v>Betrokkene zelf, Ouder/voogd van betrokkene</v>
      </c>
      <c r="K5" s="5" t="str">
        <f>[1]Vragenlijst!I9</f>
        <v>Groepsadministratie</v>
      </c>
      <c r="L5" s="5" t="str">
        <f>L4</f>
        <v>10 jaar</v>
      </c>
      <c r="M5" s="5" t="str">
        <f>M4</f>
        <v>Ledenbeheer</v>
      </c>
      <c r="N5" s="5" t="str">
        <f>[1]Lijsten!F30</f>
        <v>Toestemming</v>
      </c>
      <c r="O5" s="4">
        <v>3</v>
      </c>
    </row>
    <row r="6" spans="1:15" s="3" customFormat="1" ht="93.6" hidden="1" x14ac:dyDescent="0.3">
      <c r="A6" s="5" t="s">
        <v>29</v>
      </c>
      <c r="B6" s="5" t="s">
        <v>36</v>
      </c>
      <c r="C6" s="5" t="s">
        <v>26</v>
      </c>
      <c r="D6" s="6" t="str">
        <f>D5</f>
        <v>Normale verwerking, Gegevens van minderjarigen, Gegevens waaruit religieuze of levenbeschouwelijke overtuigingen blijken, Gezondheidsgegevens</v>
      </c>
      <c r="E6" s="5" t="str">
        <f>E5</f>
        <v>Lid, Leiding, Ouder/voogd, Familie van lid</v>
      </c>
      <c r="F6" s="5" t="str">
        <f>[1]Lijsten!$B$22</f>
        <v>Scouts en Gidsen Vlaanderen vzw</v>
      </c>
      <c r="G6" s="5" t="str">
        <f>IF(F6=[1]Lijsten!$B$22,[1]Lijsten!$B$27,[1]Lijsten!$B$26)</f>
        <v>O1513G - Scouts 't Hoekske</v>
      </c>
      <c r="H6" s="5" t="str">
        <f>[1]Lijsten!$B$30</f>
        <v>Geen ontvanger</v>
      </c>
      <c r="I6" s="5" t="str">
        <f>I5</f>
        <v>Adres, Bijzondere aandacht bij beperkingen of andere zorgen, Bijzondere aandacht bij hygiëne (zelfstandigheid, allergie, bedwateren,…), Bijzondere aandacht bij sociale omgang (pesten, heimwee, angsten, slaapwandelen,…), Bijzondere aandacht bij sporten (zwemmen, fietsen, hoogte, rust,…), Bloedgroep, Dieet, E-mailadres, Geboortedatum, IP-adres, Levensbeschouwelijke overtuigingen, Lidnummer, Medisch dossier, Naam, Overzicht specifieke medicatie, Overzicht ziekten, Telefoonnummer</v>
      </c>
      <c r="J6" s="5" t="str">
        <f>J5</f>
        <v>Betrokkene zelf, Ouder/voogd van betrokkene</v>
      </c>
      <c r="K6" s="5" t="str">
        <f>K5</f>
        <v>Groepsadministratie</v>
      </c>
      <c r="L6" s="5" t="str">
        <f>L5</f>
        <v>10 jaar</v>
      </c>
      <c r="M6" s="5" t="str">
        <f>M5</f>
        <v>Ledenbeheer</v>
      </c>
      <c r="N6" s="5" t="str">
        <f>N5</f>
        <v>Toestemming</v>
      </c>
      <c r="O6" s="4">
        <v>4</v>
      </c>
    </row>
    <row r="7" spans="1:15" s="3" customFormat="1" ht="31.2" x14ac:dyDescent="0.3">
      <c r="A7" s="5" t="s">
        <v>29</v>
      </c>
      <c r="B7" s="5" t="s">
        <v>35</v>
      </c>
      <c r="C7" s="5" t="s">
        <v>34</v>
      </c>
      <c r="D7" s="6" t="str">
        <f>[1]Lijsten!B4&amp;", "&amp;[1]Lijsten!B5</f>
        <v>Normale verwerking, Gegevens van minderjarigen</v>
      </c>
      <c r="E7" s="5" t="str">
        <f>[1]Lijsten!B10&amp;", "&amp;[1]Lijsten!B12</f>
        <v>Lid, Ouder/voogd</v>
      </c>
      <c r="F7" s="5" t="str">
        <f>[1]Lijsten!$B$22</f>
        <v>Scouts en Gidsen Vlaanderen vzw</v>
      </c>
      <c r="G7" s="5" t="str">
        <f>IF(F7=[1]Lijsten!$B$22,[1]Lijsten!$B$27,[1]Lijsten!$B$26)</f>
        <v>O1513G - Scouts 't Hoekske</v>
      </c>
      <c r="H7" s="5" t="str">
        <f>[1]Lijsten!$B$30</f>
        <v>Geen ontvanger</v>
      </c>
      <c r="I7" s="5" t="str">
        <f>[1]Vragenlijst!I15</f>
        <v>Naam, Geboortedatum/Leeftijd</v>
      </c>
      <c r="J7" s="5" t="str">
        <f>J6</f>
        <v>Betrokkene zelf, Ouder/voogd van betrokkene</v>
      </c>
      <c r="K7" s="5" t="str">
        <f>[1]Vragenlijst!I20</f>
        <v>Mailprogramma, Telefoon</v>
      </c>
      <c r="L7" s="5" t="str">
        <f>L6</f>
        <v>10 jaar</v>
      </c>
      <c r="M7" s="5" t="str">
        <f>M6</f>
        <v>Ledenbeheer</v>
      </c>
      <c r="N7" s="5" t="str">
        <f>N4</f>
        <v>Uitvoering van een contract/overeenkomst</v>
      </c>
      <c r="O7" s="4">
        <v>5</v>
      </c>
    </row>
    <row r="8" spans="1:15" s="3" customFormat="1" ht="46.8" hidden="1" x14ac:dyDescent="0.3">
      <c r="A8" s="5" t="s">
        <v>29</v>
      </c>
      <c r="B8" s="5" t="s">
        <v>33</v>
      </c>
      <c r="C8" s="5" t="s">
        <v>32</v>
      </c>
      <c r="D8" s="6" t="str">
        <f>[1]Lijsten!B4&amp;", "&amp;[1]Lijsten!B5</f>
        <v>Normale verwerking, Gegevens van minderjarigen</v>
      </c>
      <c r="E8" s="5" t="str">
        <f>[1]Lijsten!B10&amp;", "&amp;[1]Lijsten!B11&amp;", "&amp;[1]Lijsten!B12&amp;", "&amp;[1]Lijsten!B14&amp;", "&amp;[1]Lijsten!B15&amp;", "&amp;[1]Lijsten!B16</f>
        <v>Lid, Leiding, Ouder/voogd, Sympathisant, Oud-lid, Oud-leiding</v>
      </c>
      <c r="F8" s="5" t="str">
        <f>[1]Lijsten!$B$23</f>
        <v>O1513G - Scouts 't Hoekske</v>
      </c>
      <c r="G8" s="5" t="str">
        <f>IF(F8=[1]Lijsten!$B$22,[1]Lijsten!$B$27,[1]Lijsten!$B$26)</f>
        <v>Geen verwerker</v>
      </c>
      <c r="H8" s="5" t="str">
        <f>[1]Lijsten!$B$30</f>
        <v>Geen ontvanger</v>
      </c>
      <c r="I8" s="5" t="str">
        <f>[1]Lijsten!D15</f>
        <v>E-mailadres</v>
      </c>
      <c r="J8" s="5" t="str">
        <f>J7</f>
        <v>Betrokkene zelf, Ouder/voogd van betrokkene</v>
      </c>
      <c r="K8" s="5" t="str">
        <f>[1]Lijsten!F5&amp;", "&amp;[1]Lijsten!F6</f>
        <v>Website - http://www.scoutsthoekske.be/, Mailprogramma</v>
      </c>
      <c r="L8" s="5" t="str">
        <f>L7</f>
        <v>10 jaar</v>
      </c>
      <c r="M8" s="5" t="str">
        <f>M7</f>
        <v>Ledenbeheer</v>
      </c>
      <c r="N8" s="5" t="str">
        <f>N7</f>
        <v>Uitvoering van een contract/overeenkomst</v>
      </c>
      <c r="O8" s="4">
        <v>6</v>
      </c>
    </row>
    <row r="9" spans="1:15" s="3" customFormat="1" ht="31.2" x14ac:dyDescent="0.3">
      <c r="A9" s="5" t="s">
        <v>29</v>
      </c>
      <c r="B9" s="5" t="s">
        <v>28</v>
      </c>
      <c r="C9" s="5" t="s">
        <v>31</v>
      </c>
      <c r="D9" s="6" t="str">
        <f>[1]Lijsten!B4&amp;", "&amp;[1]Lijsten!B5</f>
        <v>Normale verwerking, Gegevens van minderjarigen</v>
      </c>
      <c r="E9" s="5" t="str">
        <f>[1]Lijsten!B15&amp;", "&amp;[1]Lijsten!B16</f>
        <v>Oud-lid, Oud-leiding</v>
      </c>
      <c r="F9" s="5" t="str">
        <f>[1]Lijsten!$B$23</f>
        <v>O1513G - Scouts 't Hoekske</v>
      </c>
      <c r="G9" s="5" t="str">
        <f>IF(F9=[1]Lijsten!$B$22,[1]Lijsten!$B$27,[1]Lijsten!$B$26)</f>
        <v>Geen verwerker</v>
      </c>
      <c r="H9" s="5" t="str">
        <f>[1]Lijsten!$B$30</f>
        <v>Geen ontvanger</v>
      </c>
      <c r="I9" s="5" t="str">
        <f>[1]Vragenlijst!I33</f>
        <v>Naam, Adres</v>
      </c>
      <c r="J9" s="5" t="str">
        <f>J8</f>
        <v>Betrokkene zelf, Ouder/voogd van betrokkene</v>
      </c>
      <c r="K9" s="5" t="str">
        <f>[1]Vragenlijst!I40</f>
        <v>MS Word, MS Excel, MS Access, Dropbox</v>
      </c>
      <c r="L9" s="5" t="s">
        <v>30</v>
      </c>
      <c r="M9" s="5" t="str">
        <f>M8</f>
        <v>Ledenbeheer</v>
      </c>
      <c r="N9" s="5" t="str">
        <f>[1]Lijsten!F31</f>
        <v>Gerechtvaardigd belang</v>
      </c>
      <c r="O9" s="4">
        <v>7</v>
      </c>
    </row>
    <row r="10" spans="1:15" s="3" customFormat="1" ht="46.8" customHeight="1" x14ac:dyDescent="0.3">
      <c r="A10" s="5" t="s">
        <v>29</v>
      </c>
      <c r="B10" s="5" t="s">
        <v>28</v>
      </c>
      <c r="C10" s="5" t="s">
        <v>27</v>
      </c>
      <c r="D10" s="6" t="str">
        <f>[1]Lijsten!B4&amp;", "&amp;[1]Lijsten!B5</f>
        <v>Normale verwerking, Gegevens van minderjarigen</v>
      </c>
      <c r="E10" s="5" t="str">
        <f>[1]Lijsten!B10&amp;", "&amp;[1]Lijsten!B11</f>
        <v>Lid, Leiding</v>
      </c>
      <c r="F10" s="5" t="str">
        <f>[1]Lijsten!$B$23</f>
        <v>O1513G - Scouts 't Hoekske</v>
      </c>
      <c r="G10" s="5" t="str">
        <f>IF(F9=[1]Lijsten!$B$22,[1]Lijsten!$B$27,[1]Lijsten!$B$26)</f>
        <v>Geen verwerker</v>
      </c>
      <c r="H10" s="5" t="str">
        <f>[1]Lijsten!$B$30</f>
        <v>Geen ontvanger</v>
      </c>
      <c r="I10" s="5" t="str">
        <f>[1]Lijsten!D30&amp;", "&amp;[1]Lijsten!D4&amp;", "&amp;[1]Lijsten!D38&amp;", "&amp;[1]Lijsten!D18</f>
        <v>Naam, Adres, Telefoonnummer, Geboortedatum</v>
      </c>
      <c r="J10" s="5"/>
      <c r="K10" s="5"/>
      <c r="L10" s="5"/>
      <c r="M10" s="5"/>
      <c r="N10" s="5"/>
      <c r="O10" s="4"/>
    </row>
    <row r="11" spans="1:15" s="3" customFormat="1" ht="93.6" hidden="1" x14ac:dyDescent="0.3">
      <c r="A11" s="5" t="s">
        <v>13</v>
      </c>
      <c r="B11" s="5" t="s">
        <v>25</v>
      </c>
      <c r="C11" s="5" t="s">
        <v>23</v>
      </c>
      <c r="D11" s="6" t="str">
        <f>[1]Lijsten!$B$4&amp;", "&amp;[1]Lijsten!$B$5&amp;IF([1]Vragenlijst!E52=TRUE,", "&amp;[1]Lijsten!$B$6&amp;", "&amp;[1]Lijsten!$B$7,"")</f>
        <v>Normale verwerking, Gegevens van minderjarigen, Gegevens waaruit religieuze of levenbeschouwelijke overtuigingen blijken, Gezondheidsgegevens</v>
      </c>
      <c r="E11" s="5" t="str">
        <f>[1]Lijsten!B10&amp;", "&amp;[1]Lijsten!B11&amp;", "&amp;[1]Lijsten!B12</f>
        <v>Lid, Leiding, Ouder/voogd</v>
      </c>
      <c r="F11" s="5" t="str">
        <f>[1]Lijsten!$B$23</f>
        <v>O1513G - Scouts 't Hoekske</v>
      </c>
      <c r="G11" s="5" t="str">
        <f>IF(F11=[1]Lijsten!$B$22,[1]Lijsten!$B$27,[1]Lijsten!$B$26)</f>
        <v>Geen verwerker</v>
      </c>
      <c r="H11" s="5" t="str">
        <f>[1]Lijsten!$B$30</f>
        <v>Geen ontvanger</v>
      </c>
      <c r="I11" s="5" t="str">
        <f>[1]Vragenlijst!I48</f>
        <v>Naam, E-mailadres, Telefoonnummer, Bijzondere aandacht bij hygiëne (zelfstandigheid, allergie, bedwateren,…), Dieet, Levensbeschouwelijke overtuigingen</v>
      </c>
      <c r="J11" s="5" t="str">
        <f>J9</f>
        <v>Betrokkene zelf, Ouder/voogd van betrokkene</v>
      </c>
      <c r="K11" s="5" t="str">
        <f>[1]Vragenlijst!I54</f>
        <v>Website - http://www.scoutsthoekske.be/, Google Drive, Google Docs, Google Spreadsheets, Google Forms, Mailprogramma, Telefoon, Papier</v>
      </c>
      <c r="L11" s="5" t="str">
        <f>L8</f>
        <v>10 jaar</v>
      </c>
      <c r="M11" s="5" t="str">
        <f>[1]Lijsten!F21</f>
        <v>Organisatie wekelijkse activiteiten</v>
      </c>
      <c r="N11" s="5" t="str">
        <f>N8</f>
        <v>Uitvoering van een contract/overeenkomst</v>
      </c>
      <c r="O11" s="4">
        <v>8</v>
      </c>
    </row>
    <row r="12" spans="1:15" s="3" customFormat="1" ht="93.6" hidden="1" x14ac:dyDescent="0.3">
      <c r="A12" s="5" t="s">
        <v>13</v>
      </c>
      <c r="B12" s="5" t="s">
        <v>25</v>
      </c>
      <c r="C12" s="5" t="s">
        <v>21</v>
      </c>
      <c r="D12" s="6" t="str">
        <f>D11</f>
        <v>Normale verwerking, Gegevens van minderjarigen, Gegevens waaruit religieuze of levenbeschouwelijke overtuigingen blijken, Gezondheidsgegevens</v>
      </c>
      <c r="E12" s="5" t="str">
        <f>E11</f>
        <v>Lid, Leiding, Ouder/voogd</v>
      </c>
      <c r="F12" s="5" t="str">
        <f>[1]Lijsten!$B$23</f>
        <v>O1513G - Scouts 't Hoekske</v>
      </c>
      <c r="G12" s="5" t="str">
        <f>IF(F12=[1]Lijsten!$B$22,[1]Lijsten!$B$27,[1]Lijsten!$B$26)</f>
        <v>Geen verwerker</v>
      </c>
      <c r="H12" s="5" t="str">
        <f>[1]Lijsten!$B$30</f>
        <v>Geen ontvanger</v>
      </c>
      <c r="I12" s="5" t="str">
        <f>I11</f>
        <v>Naam, E-mailadres, Telefoonnummer, Bijzondere aandacht bij hygiëne (zelfstandigheid, allergie, bedwateren,…), Dieet, Levensbeschouwelijke overtuigingen</v>
      </c>
      <c r="J12" s="5" t="str">
        <f>J11</f>
        <v>Betrokkene zelf, Ouder/voogd van betrokkene</v>
      </c>
      <c r="K12" s="5" t="str">
        <f>[1]Vragenlijst!I60</f>
        <v>MS Word, MS Excel, MS Access, Google Drive, Google Docs, Google Spreadsheets, Google Forms, Dropbox, Papier</v>
      </c>
      <c r="L12" s="5" t="str">
        <f>L11</f>
        <v>10 jaar</v>
      </c>
      <c r="M12" s="5" t="str">
        <f>M11</f>
        <v>Organisatie wekelijkse activiteiten</v>
      </c>
      <c r="N12" s="5" t="str">
        <f>N11</f>
        <v>Uitvoering van een contract/overeenkomst</v>
      </c>
      <c r="O12" s="4">
        <v>9</v>
      </c>
    </row>
    <row r="13" spans="1:15" s="3" customFormat="1" ht="93.6" hidden="1" x14ac:dyDescent="0.3">
      <c r="A13" s="5" t="s">
        <v>13</v>
      </c>
      <c r="B13" s="5" t="s">
        <v>25</v>
      </c>
      <c r="C13" s="5" t="s">
        <v>26</v>
      </c>
      <c r="D13" s="6" t="str">
        <f>D12</f>
        <v>Normale verwerking, Gegevens van minderjarigen, Gegevens waaruit religieuze of levenbeschouwelijke overtuigingen blijken, Gezondheidsgegevens</v>
      </c>
      <c r="E13" s="5" t="str">
        <f>E12</f>
        <v>Lid, Leiding, Ouder/voogd</v>
      </c>
      <c r="F13" s="5" t="str">
        <f>[1]Lijsten!$B$23</f>
        <v>O1513G - Scouts 't Hoekske</v>
      </c>
      <c r="G13" s="5" t="str">
        <f>IF(F13=[1]Lijsten!$B$22,[1]Lijsten!$B$27,[1]Lijsten!$B$26)</f>
        <v>Geen verwerker</v>
      </c>
      <c r="H13" s="5" t="str">
        <f>[1]Lijsten!$B$30</f>
        <v>Geen ontvanger</v>
      </c>
      <c r="I13" s="5" t="str">
        <f>I12</f>
        <v>Naam, E-mailadres, Telefoonnummer, Bijzondere aandacht bij hygiëne (zelfstandigheid, allergie, bedwateren,…), Dieet, Levensbeschouwelijke overtuigingen</v>
      </c>
      <c r="J13" s="5" t="str">
        <f>J12</f>
        <v>Betrokkene zelf, Ouder/voogd van betrokkene</v>
      </c>
      <c r="K13" s="5" t="str">
        <f>K12&amp;IF([1]Vragenlijst!E58=TRUE,"",", "&amp;[1]Lijsten!F7)</f>
        <v>MS Word, MS Excel, MS Access, Google Drive, Google Docs, Google Spreadsheets, Google Forms, Dropbox, Papier</v>
      </c>
      <c r="L13" s="5" t="str">
        <f>L12</f>
        <v>10 jaar</v>
      </c>
      <c r="M13" s="5" t="str">
        <f>M12</f>
        <v>Organisatie wekelijkse activiteiten</v>
      </c>
      <c r="N13" s="5" t="str">
        <f>N12</f>
        <v>Uitvoering van een contract/overeenkomst</v>
      </c>
      <c r="O13" s="4">
        <v>10</v>
      </c>
    </row>
    <row r="14" spans="1:15" s="3" customFormat="1" ht="62.4" hidden="1" x14ac:dyDescent="0.3">
      <c r="A14" s="5" t="s">
        <v>13</v>
      </c>
      <c r="B14" s="5" t="s">
        <v>25</v>
      </c>
      <c r="C14" s="5" t="s">
        <v>19</v>
      </c>
      <c r="D14" s="6" t="str">
        <f>[1]Lijsten!B4&amp;", "&amp;[1]Lijsten!B5</f>
        <v>Normale verwerking, Gegevens van minderjarigen</v>
      </c>
      <c r="E14" s="5" t="str">
        <f>E13</f>
        <v>Lid, Leiding, Ouder/voogd</v>
      </c>
      <c r="F14" s="5" t="str">
        <f>[1]Lijsten!$B$23</f>
        <v>O1513G - Scouts 't Hoekske</v>
      </c>
      <c r="G14" s="5" t="str">
        <f>IF(F14=[1]Lijsten!$B$22,[1]Lijsten!$B$27,[1]Lijsten!$B$26)</f>
        <v>Geen verwerker</v>
      </c>
      <c r="H14" s="5" t="str">
        <f>[1]Lijsten!$B$30</f>
        <v>Geen ontvanger</v>
      </c>
      <c r="I14" s="5" t="str">
        <f>I13&amp;", "&amp;[1]Lijsten!D5</f>
        <v>Naam, E-mailadres, Telefoonnummer, Bijzondere aandacht bij hygiëne (zelfstandigheid, allergie, bedwateren,…), Dieet, Levensbeschouwelijke overtuigingen, Bankrekeningnummer</v>
      </c>
      <c r="J14" s="5" t="str">
        <f>J13</f>
        <v>Betrokkene zelf, Ouder/voogd van betrokkene</v>
      </c>
      <c r="K14" s="5" t="str">
        <f>K12</f>
        <v>MS Word, MS Excel, MS Access, Google Drive, Google Docs, Google Spreadsheets, Google Forms, Dropbox, Papier</v>
      </c>
      <c r="L14" s="5" t="str">
        <f>L13</f>
        <v>10 jaar</v>
      </c>
      <c r="M14" s="5" t="str">
        <f>M13</f>
        <v>Organisatie wekelijkse activiteiten</v>
      </c>
      <c r="N14" s="5" t="str">
        <f>N13</f>
        <v>Uitvoering van een contract/overeenkomst</v>
      </c>
      <c r="O14" s="4">
        <v>11</v>
      </c>
    </row>
    <row r="15" spans="1:15" s="3" customFormat="1" ht="93.6" x14ac:dyDescent="0.3">
      <c r="A15" s="5" t="s">
        <v>13</v>
      </c>
      <c r="B15" s="5" t="s">
        <v>25</v>
      </c>
      <c r="C15" s="5" t="s">
        <v>18</v>
      </c>
      <c r="D15" s="6" t="str">
        <f>D14</f>
        <v>Normale verwerking, Gegevens van minderjarigen</v>
      </c>
      <c r="E15" s="5" t="str">
        <f>E14</f>
        <v>Lid, Leiding, Ouder/voogd</v>
      </c>
      <c r="F15" s="5" t="str">
        <f>[1]Lijsten!$B$23</f>
        <v>O1513G - Scouts 't Hoekske</v>
      </c>
      <c r="G15" s="5" t="str">
        <f>IF(F15=[1]Lijsten!$B$22,[1]Lijsten!$B$27,[1]Lijsten!$B$26)</f>
        <v>Geen verwerker</v>
      </c>
      <c r="H15" s="5" t="str">
        <f>[1]Lijsten!$B$30</f>
        <v>Geen ontvanger</v>
      </c>
      <c r="I15" s="5" t="str">
        <f>[1]Lijsten!D4&amp;", "&amp;[1]Lijsten!D13&amp;", "&amp;[1]Lijsten!D15&amp;", "&amp;[1]Lijsten!D24&amp;", "&amp;[1]Lijsten!D28&amp;", "&amp;[1]Lijsten!D30&amp;", "&amp;[1]Lijsten!D32&amp;", "&amp;[1]Lijsten!D38</f>
        <v>Adres, Chassisnummer, E-mailadres, IP-adres, Lidnummer, Naam, Nummerplaat, Telefoonnummer</v>
      </c>
      <c r="J15" s="5" t="str">
        <f>J14</f>
        <v>Betrokkene zelf, Ouder/voogd van betrokkene</v>
      </c>
      <c r="K15" s="5" t="str">
        <f>K11</f>
        <v>Website - http://www.scoutsthoekske.be/, Google Drive, Google Docs, Google Spreadsheets, Google Forms, Mailprogramma, Telefoon, Papier</v>
      </c>
      <c r="L15" s="5" t="str">
        <f>L14</f>
        <v>10 jaar</v>
      </c>
      <c r="M15" s="5" t="str">
        <f>M14</f>
        <v>Organisatie wekelijkse activiteiten</v>
      </c>
      <c r="N15" s="5" t="str">
        <f>N14</f>
        <v>Uitvoering van een contract/overeenkomst</v>
      </c>
      <c r="O15" s="4">
        <v>12</v>
      </c>
    </row>
    <row r="16" spans="1:15" s="3" customFormat="1" ht="31.2" x14ac:dyDescent="0.3">
      <c r="A16" s="5" t="s">
        <v>13</v>
      </c>
      <c r="B16" s="5" t="s">
        <v>25</v>
      </c>
      <c r="C16" s="5" t="s">
        <v>14</v>
      </c>
      <c r="D16" s="6" t="str">
        <f>D14</f>
        <v>Normale verwerking, Gegevens van minderjarigen</v>
      </c>
      <c r="E16" s="5" t="str">
        <f>E14</f>
        <v>Lid, Leiding, Ouder/voogd</v>
      </c>
      <c r="F16" s="5" t="str">
        <f>[1]Lijsten!$B$23</f>
        <v>O1513G - Scouts 't Hoekske</v>
      </c>
      <c r="G16" s="5" t="str">
        <f>IF(F16=[1]Lijsten!$B$22,[1]Lijsten!$B$27,[1]Lijsten!$B$26)</f>
        <v>Geen verwerker</v>
      </c>
      <c r="H16" s="5" t="str">
        <f>[1]Lijsten!$B$30</f>
        <v>Geen ontvanger</v>
      </c>
      <c r="I16" s="5" t="str">
        <f>[1]Vragenlijst!I68</f>
        <v/>
      </c>
      <c r="J16" s="5" t="str">
        <f>J14</f>
        <v>Betrokkene zelf, Ouder/voogd van betrokkene</v>
      </c>
      <c r="K16" s="5" t="str">
        <f>[1]Vragenlijst!I72</f>
        <v/>
      </c>
      <c r="L16" s="5" t="str">
        <f>L15</f>
        <v>10 jaar</v>
      </c>
      <c r="M16" s="5" t="str">
        <f>M14</f>
        <v>Organisatie wekelijkse activiteiten</v>
      </c>
      <c r="N16" s="5" t="str">
        <f>[1]Lijsten!F30</f>
        <v>Toestemming</v>
      </c>
      <c r="O16" s="4">
        <v>13</v>
      </c>
    </row>
    <row r="17" spans="1:15" s="3" customFormat="1" ht="31.2" x14ac:dyDescent="0.3">
      <c r="A17" s="5" t="s">
        <v>13</v>
      </c>
      <c r="B17" s="5" t="s">
        <v>25</v>
      </c>
      <c r="C17" s="5" t="s">
        <v>11</v>
      </c>
      <c r="D17" s="6" t="str">
        <f>D15</f>
        <v>Normale verwerking, Gegevens van minderjarigen</v>
      </c>
      <c r="E17" s="5" t="str">
        <f>E15</f>
        <v>Lid, Leiding, Ouder/voogd</v>
      </c>
      <c r="F17" s="5" t="str">
        <f>[1]Lijsten!$B$23</f>
        <v>O1513G - Scouts 't Hoekske</v>
      </c>
      <c r="G17" s="5" t="str">
        <f>IF(F17=[1]Lijsten!$B$22,[1]Lijsten!$B$27,[1]Lijsten!$B$26)</f>
        <v>Geen verwerker</v>
      </c>
      <c r="H17" s="5" t="str">
        <f>[1]Lijsten!$B$30</f>
        <v>Geen ontvanger</v>
      </c>
      <c r="I17" s="5" t="str">
        <f>I16</f>
        <v/>
      </c>
      <c r="J17" s="5" t="str">
        <f>J15</f>
        <v>Betrokkene zelf, Ouder/voogd van betrokkene</v>
      </c>
      <c r="K17" s="5" t="str">
        <f>[1]Vragenlijst!I78</f>
        <v/>
      </c>
      <c r="L17" s="5" t="str">
        <f>L16</f>
        <v>10 jaar</v>
      </c>
      <c r="M17" s="5" t="str">
        <f>M15</f>
        <v>Organisatie wekelijkse activiteiten</v>
      </c>
      <c r="N17" s="5" t="str">
        <f>N16</f>
        <v>Toestemming</v>
      </c>
      <c r="O17" s="4">
        <v>13</v>
      </c>
    </row>
    <row r="18" spans="1:15" s="3" customFormat="1" ht="93.6" hidden="1" x14ac:dyDescent="0.3">
      <c r="A18" s="5" t="s">
        <v>13</v>
      </c>
      <c r="B18" s="5" t="s">
        <v>24</v>
      </c>
      <c r="C18" s="5" t="s">
        <v>23</v>
      </c>
      <c r="D18" s="6" t="str">
        <f>[1]Lijsten!$B$4&amp;", "&amp;[1]Lijsten!$B$5&amp;IF([1]Vragenlijst!E90=TRUE,", "&amp;[1]Lijsten!$B$6&amp;", "&amp;[1]Lijsten!$B$7,"")</f>
        <v>Normale verwerking, Gegevens van minderjarigen, Gegevens waaruit religieuze of levenbeschouwelijke overtuigingen blijken, Gezondheidsgegevens</v>
      </c>
      <c r="E18" s="5" t="str">
        <f>[1]Lijsten!B10&amp;", "&amp;[1]Lijsten!B11&amp;", "&amp;[1]Lijsten!B12&amp;", "&amp;[1]Lijsten!B13&amp;", "&amp;[1]Lijsten!B14&amp;", "&amp;[1]Lijsten!B15&amp;", "&amp;[1]Lijsten!B16</f>
        <v>Lid, Leiding, Ouder/voogd, Familie van lid, Sympathisant, Oud-lid, Oud-leiding</v>
      </c>
      <c r="F18" s="5" t="str">
        <f>[1]Lijsten!$B$23</f>
        <v>O1513G - Scouts 't Hoekske</v>
      </c>
      <c r="G18" s="5" t="str">
        <f>IF(F18=[1]Lijsten!$B$22,[1]Lijsten!$B$27,[1]Lijsten!$B$26)</f>
        <v>Geen verwerker</v>
      </c>
      <c r="H18" s="5" t="str">
        <f>[1]Lijsten!$B$30</f>
        <v>Geen ontvanger</v>
      </c>
      <c r="I18" s="5" t="str">
        <f>[1]Vragenlijst!I86</f>
        <v>Naam, E-mailadres, Telefoonnummer, Adres, Bijzondere aandacht bij hygiëne (zelfstandigheid, allergie, bedwateren,…), Dieet, Levensbeschouwelijke overtuigingen</v>
      </c>
      <c r="J18" s="5" t="str">
        <f>J17</f>
        <v>Betrokkene zelf, Ouder/voogd van betrokkene</v>
      </c>
      <c r="K18" s="5" t="str">
        <f>[1]Vragenlijst!I92</f>
        <v>Website - http://www.scoutsthoekske.be/, Google Drive, Google Docs, Google Spreadsheets, Google Forms, Mailprogramma, Telefoon, Papier</v>
      </c>
      <c r="L18" s="5" t="str">
        <f>L17</f>
        <v>10 jaar</v>
      </c>
      <c r="M18" s="5" t="str">
        <f>[1]Lijsten!F22</f>
        <v>Organisatie geldactiviteit</v>
      </c>
      <c r="N18" s="5" t="str">
        <f>N15</f>
        <v>Uitvoering van een contract/overeenkomst</v>
      </c>
      <c r="O18" s="4">
        <v>14</v>
      </c>
    </row>
    <row r="19" spans="1:15" s="3" customFormat="1" ht="93.6" hidden="1" x14ac:dyDescent="0.3">
      <c r="A19" s="5" t="s">
        <v>13</v>
      </c>
      <c r="B19" s="5" t="s">
        <v>24</v>
      </c>
      <c r="C19" s="5" t="s">
        <v>21</v>
      </c>
      <c r="D19" s="6" t="str">
        <f>D18</f>
        <v>Normale verwerking, Gegevens van minderjarigen, Gegevens waaruit religieuze of levenbeschouwelijke overtuigingen blijken, Gezondheidsgegevens</v>
      </c>
      <c r="E19" s="5" t="str">
        <f>E18</f>
        <v>Lid, Leiding, Ouder/voogd, Familie van lid, Sympathisant, Oud-lid, Oud-leiding</v>
      </c>
      <c r="F19" s="5" t="str">
        <f>[1]Lijsten!$B$23</f>
        <v>O1513G - Scouts 't Hoekske</v>
      </c>
      <c r="G19" s="5" t="str">
        <f>IF(F19=[1]Lijsten!$B$22,[1]Lijsten!$B$27,[1]Lijsten!$B$26)</f>
        <v>Geen verwerker</v>
      </c>
      <c r="H19" s="5" t="str">
        <f>[1]Lijsten!$B$30</f>
        <v>Geen ontvanger</v>
      </c>
      <c r="I19" s="5" t="str">
        <f>I18</f>
        <v>Naam, E-mailadres, Telefoonnummer, Adres, Bijzondere aandacht bij hygiëne (zelfstandigheid, allergie, bedwateren,…), Dieet, Levensbeschouwelijke overtuigingen</v>
      </c>
      <c r="J19" s="5" t="str">
        <f>J18</f>
        <v>Betrokkene zelf, Ouder/voogd van betrokkene</v>
      </c>
      <c r="K19" s="5" t="str">
        <f>[1]Vragenlijst!I98</f>
        <v>MS Word, MS Excel, MS Access, Google Drive, Google Docs, Google Spreadsheets, Google Forms, Dropbox, Papier</v>
      </c>
      <c r="L19" s="5" t="str">
        <f>L18</f>
        <v>10 jaar</v>
      </c>
      <c r="M19" s="5" t="str">
        <f>M18</f>
        <v>Organisatie geldactiviteit</v>
      </c>
      <c r="N19" s="5" t="str">
        <f>N18</f>
        <v>Uitvoering van een contract/overeenkomst</v>
      </c>
      <c r="O19" s="4">
        <v>15</v>
      </c>
    </row>
    <row r="20" spans="1:15" s="3" customFormat="1" ht="93.6" hidden="1" x14ac:dyDescent="0.3">
      <c r="A20" s="5" t="s">
        <v>13</v>
      </c>
      <c r="B20" s="5" t="s">
        <v>24</v>
      </c>
      <c r="C20" s="5" t="s">
        <v>20</v>
      </c>
      <c r="D20" s="6" t="str">
        <f>D19</f>
        <v>Normale verwerking, Gegevens van minderjarigen, Gegevens waaruit religieuze of levenbeschouwelijke overtuigingen blijken, Gezondheidsgegevens</v>
      </c>
      <c r="E20" s="5" t="str">
        <f>E19</f>
        <v>Lid, Leiding, Ouder/voogd, Familie van lid, Sympathisant, Oud-lid, Oud-leiding</v>
      </c>
      <c r="F20" s="5" t="str">
        <f>[1]Lijsten!$B$23</f>
        <v>O1513G - Scouts 't Hoekske</v>
      </c>
      <c r="G20" s="5" t="str">
        <f>IF(F20=[1]Lijsten!$B$22,[1]Lijsten!$B$27,[1]Lijsten!$B$26)</f>
        <v>Geen verwerker</v>
      </c>
      <c r="H20" s="5" t="str">
        <f>[1]Lijsten!$B$30</f>
        <v>Geen ontvanger</v>
      </c>
      <c r="I20" s="5" t="str">
        <f>I19</f>
        <v>Naam, E-mailadres, Telefoonnummer, Adres, Bijzondere aandacht bij hygiëne (zelfstandigheid, allergie, bedwateren,…), Dieet, Levensbeschouwelijke overtuigingen</v>
      </c>
      <c r="J20" s="5" t="str">
        <f>J19</f>
        <v>Betrokkene zelf, Ouder/voogd van betrokkene</v>
      </c>
      <c r="K20" s="5" t="str">
        <f>K19&amp;IF([1]Vragenlijst!E101=TRUE,"",", "&amp;[1]Lijsten!F7)</f>
        <v>MS Word, MS Excel, MS Access, Google Drive, Google Docs, Google Spreadsheets, Google Forms, Dropbox, Papier</v>
      </c>
      <c r="L20" s="5" t="str">
        <f>L19</f>
        <v>10 jaar</v>
      </c>
      <c r="M20" s="5" t="str">
        <f>M19</f>
        <v>Organisatie geldactiviteit</v>
      </c>
      <c r="N20" s="5" t="str">
        <f>N19</f>
        <v>Uitvoering van een contract/overeenkomst</v>
      </c>
      <c r="O20" s="4">
        <v>16</v>
      </c>
    </row>
    <row r="21" spans="1:15" s="3" customFormat="1" ht="93.6" x14ac:dyDescent="0.3">
      <c r="A21" s="5" t="s">
        <v>13</v>
      </c>
      <c r="B21" s="5" t="s">
        <v>12</v>
      </c>
      <c r="C21" s="5" t="s">
        <v>23</v>
      </c>
      <c r="D21" s="6" t="str">
        <f>[1]Lijsten!$B$4&amp;", "&amp;[1]Lijsten!$B$5&amp;IF([1]Vragenlijst!E110=TRUE,", "&amp;[1]Lijsten!$B$6&amp;", "&amp;[1]Lijsten!$B$7,"")</f>
        <v>Normale verwerking, Gegevens van minderjarigen, Gegevens waaruit religieuze of levenbeschouwelijke overtuigingen blijken, Gezondheidsgegevens</v>
      </c>
      <c r="E21" s="5" t="str">
        <f>E11</f>
        <v>Lid, Leiding, Ouder/voogd</v>
      </c>
      <c r="F21" s="5" t="str">
        <f>[1]Lijsten!$B$23</f>
        <v>O1513G - Scouts 't Hoekske</v>
      </c>
      <c r="G21" s="5" t="str">
        <f>IF(F21=[1]Lijsten!$B$22,[1]Lijsten!$B$27,[1]Lijsten!$B$26)</f>
        <v>Geen verwerker</v>
      </c>
      <c r="H21" s="5" t="str">
        <f>[1]Lijsten!$B$30</f>
        <v>Geen ontvanger</v>
      </c>
      <c r="I21" s="5" t="str">
        <f>[1]Vragenlijst!I106</f>
        <v>Naam, Handtekening, Bijzondere aandacht bij hygiëne (zelfstandigheid, allergie, bedwateren,…), Dieet, Levensbeschouwelijke overtuigingen</v>
      </c>
      <c r="J21" s="5" t="str">
        <f>J20</f>
        <v>Betrokkene zelf, Ouder/voogd van betrokkene</v>
      </c>
      <c r="K21" s="5" t="str">
        <f>[1]Vragenlijst!I116</f>
        <v>Google Drive, Google Docs, Google Spreadsheets, Google Forms, Mailprogramma, Papier</v>
      </c>
      <c r="L21" s="5" t="str">
        <f>L20</f>
        <v>10 jaar</v>
      </c>
      <c r="M21" s="5" t="str">
        <f>[1]Lijsten!F23</f>
        <v>Organisatie kamp/weekend</v>
      </c>
      <c r="N21" s="5" t="str">
        <f>N20</f>
        <v>Uitvoering van een contract/overeenkomst</v>
      </c>
      <c r="O21" s="4">
        <v>17</v>
      </c>
    </row>
    <row r="22" spans="1:15" s="3" customFormat="1" ht="46.8" x14ac:dyDescent="0.3">
      <c r="A22" s="5" t="s">
        <v>13</v>
      </c>
      <c r="B22" s="5" t="s">
        <v>12</v>
      </c>
      <c r="C22" s="5" t="s">
        <v>22</v>
      </c>
      <c r="D22" s="6" t="str">
        <f>[1]Lijsten!B4&amp;", "&amp;[1]Lijsten!B5</f>
        <v>Normale verwerking, Gegevens van minderjarigen</v>
      </c>
      <c r="E22" s="5" t="str">
        <f>E21</f>
        <v>Lid, Leiding, Ouder/voogd</v>
      </c>
      <c r="F22" s="5" t="str">
        <f>[1]Lijsten!$B$23</f>
        <v>O1513G - Scouts 't Hoekske</v>
      </c>
      <c r="G22" s="5" t="str">
        <f>IF(F22=[1]Lijsten!$B$22,[1]Lijsten!$B$27,[1]Lijsten!$B$26)</f>
        <v>Geen verwerker</v>
      </c>
      <c r="H22" s="5" t="str">
        <f>[1]Lijsten!$B$30</f>
        <v>Geen ontvanger</v>
      </c>
      <c r="I22" s="5" t="str">
        <f>[1]Vragenlijst!I112</f>
        <v/>
      </c>
      <c r="J22" s="5" t="str">
        <f>J21</f>
        <v>Betrokkene zelf, Ouder/voogd van betrokkene</v>
      </c>
      <c r="K22" s="5" t="str">
        <f>K21</f>
        <v>Google Drive, Google Docs, Google Spreadsheets, Google Forms, Mailprogramma, Papier</v>
      </c>
      <c r="L22" s="5" t="str">
        <f>L21</f>
        <v>10 jaar</v>
      </c>
      <c r="M22" s="5" t="str">
        <f>M21</f>
        <v>Organisatie kamp/weekend</v>
      </c>
      <c r="N22" s="5" t="str">
        <f>N21</f>
        <v>Uitvoering van een contract/overeenkomst</v>
      </c>
      <c r="O22" s="4">
        <v>18</v>
      </c>
    </row>
    <row r="23" spans="1:15" s="3" customFormat="1" ht="93.6" x14ac:dyDescent="0.3">
      <c r="A23" s="5" t="s">
        <v>13</v>
      </c>
      <c r="B23" s="5" t="s">
        <v>12</v>
      </c>
      <c r="C23" s="5" t="s">
        <v>21</v>
      </c>
      <c r="D23" s="6" t="str">
        <f>D21</f>
        <v>Normale verwerking, Gegevens van minderjarigen, Gegevens waaruit religieuze of levenbeschouwelijke overtuigingen blijken, Gezondheidsgegevens</v>
      </c>
      <c r="E23" s="5" t="str">
        <f>E22</f>
        <v>Lid, Leiding, Ouder/voogd</v>
      </c>
      <c r="F23" s="5" t="str">
        <f>[1]Lijsten!$B$23</f>
        <v>O1513G - Scouts 't Hoekske</v>
      </c>
      <c r="G23" s="5" t="str">
        <f>IF(F23=[1]Lijsten!$B$22,[1]Lijsten!$B$27,[1]Lijsten!$B$26)</f>
        <v>Geen verwerker</v>
      </c>
      <c r="H23" s="5" t="str">
        <f>[1]Lijsten!$B$30</f>
        <v>Geen ontvanger</v>
      </c>
      <c r="I23" s="5" t="str">
        <f>I21&amp;IF(LEN([1]Vragenlijst!I112)&gt;0,", "&amp;[1]Vragenlijst!I112,"")</f>
        <v>Naam, Handtekening, Bijzondere aandacht bij hygiëne (zelfstandigheid, allergie, bedwateren,…), Dieet, Levensbeschouwelijke overtuigingen</v>
      </c>
      <c r="J23" s="5" t="str">
        <f>J22</f>
        <v>Betrokkene zelf, Ouder/voogd van betrokkene</v>
      </c>
      <c r="K23" s="5" t="str">
        <f>[1]Vragenlijst!I122</f>
        <v>MS Word, MS Excel, MS Access, Dropbox</v>
      </c>
      <c r="L23" s="5" t="str">
        <f>L22</f>
        <v>10 jaar</v>
      </c>
      <c r="M23" s="5" t="str">
        <f>M22</f>
        <v>Organisatie kamp/weekend</v>
      </c>
      <c r="N23" s="5" t="str">
        <f>N22</f>
        <v>Uitvoering van een contract/overeenkomst</v>
      </c>
      <c r="O23" s="4">
        <v>19</v>
      </c>
    </row>
    <row r="24" spans="1:15" s="3" customFormat="1" ht="93.6" x14ac:dyDescent="0.3">
      <c r="A24" s="5" t="s">
        <v>13</v>
      </c>
      <c r="B24" s="5" t="s">
        <v>12</v>
      </c>
      <c r="C24" s="5" t="s">
        <v>20</v>
      </c>
      <c r="D24" s="6" t="str">
        <f>D23</f>
        <v>Normale verwerking, Gegevens van minderjarigen, Gegevens waaruit religieuze of levenbeschouwelijke overtuigingen blijken, Gezondheidsgegevens</v>
      </c>
      <c r="E24" s="5" t="str">
        <f>E23</f>
        <v>Lid, Leiding, Ouder/voogd</v>
      </c>
      <c r="F24" s="5" t="str">
        <f>[1]Lijsten!$B$23</f>
        <v>O1513G - Scouts 't Hoekske</v>
      </c>
      <c r="G24" s="5" t="str">
        <f>IF(F24=[1]Lijsten!$B$22,[1]Lijsten!$B$27,[1]Lijsten!$B$26)</f>
        <v>Geen verwerker</v>
      </c>
      <c r="H24" s="5" t="str">
        <f>[1]Lijsten!$B$30</f>
        <v>Geen ontvanger</v>
      </c>
      <c r="I24" s="5" t="str">
        <f>I23</f>
        <v>Naam, Handtekening, Bijzondere aandacht bij hygiëne (zelfstandigheid, allergie, bedwateren,…), Dieet, Levensbeschouwelijke overtuigingen</v>
      </c>
      <c r="J24" s="5" t="str">
        <f>J23</f>
        <v>Betrokkene zelf, Ouder/voogd van betrokkene</v>
      </c>
      <c r="K24" s="5" t="str">
        <f>K22</f>
        <v>Google Drive, Google Docs, Google Spreadsheets, Google Forms, Mailprogramma, Papier</v>
      </c>
      <c r="L24" s="5" t="str">
        <f>L23</f>
        <v>10 jaar</v>
      </c>
      <c r="M24" s="5" t="str">
        <f>M23</f>
        <v>Organisatie kamp/weekend</v>
      </c>
      <c r="N24" s="5" t="str">
        <f>N23</f>
        <v>Uitvoering van een contract/overeenkomst</v>
      </c>
      <c r="O24" s="4">
        <v>20</v>
      </c>
    </row>
    <row r="25" spans="1:15" s="3" customFormat="1" ht="31.2" x14ac:dyDescent="0.3">
      <c r="A25" s="5" t="s">
        <v>13</v>
      </c>
      <c r="B25" s="5" t="s">
        <v>12</v>
      </c>
      <c r="C25" s="5" t="s">
        <v>19</v>
      </c>
      <c r="D25" s="6" t="str">
        <f>D14</f>
        <v>Normale verwerking, Gegevens van minderjarigen</v>
      </c>
      <c r="E25" s="5" t="str">
        <f>E24</f>
        <v>Lid, Leiding, Ouder/voogd</v>
      </c>
      <c r="F25" s="5" t="str">
        <f>[1]Lijsten!$B$23</f>
        <v>O1513G - Scouts 't Hoekske</v>
      </c>
      <c r="G25" s="5" t="str">
        <f>IF(F25=[1]Lijsten!$B$22,[1]Lijsten!$B$27,[1]Lijsten!$B$26)</f>
        <v>Geen verwerker</v>
      </c>
      <c r="H25" s="5" t="str">
        <f>[1]Lijsten!$B$30</f>
        <v>Geen ontvanger</v>
      </c>
      <c r="I25" s="5" t="str">
        <f>I24&amp;", "&amp;[1]Lijsten!D5</f>
        <v>Naam, Handtekening, Bijzondere aandacht bij hygiëne (zelfstandigheid, allergie, bedwateren,…), Dieet, Levensbeschouwelijke overtuigingen, Bankrekeningnummer</v>
      </c>
      <c r="J25" s="5" t="str">
        <f>J24</f>
        <v>Betrokkene zelf, Ouder/voogd van betrokkene</v>
      </c>
      <c r="K25" s="5" t="str">
        <f>K23</f>
        <v>MS Word, MS Excel, MS Access, Dropbox</v>
      </c>
      <c r="L25" s="5" t="str">
        <f>L24</f>
        <v>10 jaar</v>
      </c>
      <c r="M25" s="5" t="str">
        <f>M24</f>
        <v>Organisatie kamp/weekend</v>
      </c>
      <c r="N25" s="5" t="str">
        <f>N24</f>
        <v>Uitvoering van een contract/overeenkomst</v>
      </c>
      <c r="O25" s="4">
        <v>21</v>
      </c>
    </row>
    <row r="26" spans="1:15" s="3" customFormat="1" ht="46.8" x14ac:dyDescent="0.3">
      <c r="A26" s="5" t="s">
        <v>13</v>
      </c>
      <c r="B26" s="5" t="s">
        <v>12</v>
      </c>
      <c r="C26" s="5" t="s">
        <v>18</v>
      </c>
      <c r="D26" s="6" t="str">
        <f>D15</f>
        <v>Normale verwerking, Gegevens van minderjarigen</v>
      </c>
      <c r="E26" s="5" t="str">
        <f>E25</f>
        <v>Lid, Leiding, Ouder/voogd</v>
      </c>
      <c r="F26" s="5" t="str">
        <f>[1]Lijsten!$B$22</f>
        <v>Scouts en Gidsen Vlaanderen vzw</v>
      </c>
      <c r="G26" s="5" t="str">
        <f>IF(F26=[1]Lijsten!$B$22,[1]Lijsten!$B$27,[1]Lijsten!$B$26)</f>
        <v>O1513G - Scouts 't Hoekske</v>
      </c>
      <c r="H26" s="5" t="str">
        <f>[1]Lijsten!$B$30</f>
        <v>Geen ontvanger</v>
      </c>
      <c r="I26" s="5" t="str">
        <f>I15</f>
        <v>Adres, Chassisnummer, E-mailadres, IP-adres, Lidnummer, Naam, Nummerplaat, Telefoonnummer</v>
      </c>
      <c r="J26" s="5" t="str">
        <f>J25</f>
        <v>Betrokkene zelf, Ouder/voogd van betrokkene</v>
      </c>
      <c r="K26" s="5" t="str">
        <f>K21</f>
        <v>Google Drive, Google Docs, Google Spreadsheets, Google Forms, Mailprogramma, Papier</v>
      </c>
      <c r="L26" s="5" t="str">
        <f>L25</f>
        <v>10 jaar</v>
      </c>
      <c r="M26" s="5" t="str">
        <f>M25</f>
        <v>Organisatie kamp/weekend</v>
      </c>
      <c r="N26" s="5" t="str">
        <f>N25</f>
        <v>Uitvoering van een contract/overeenkomst</v>
      </c>
      <c r="O26" s="4">
        <v>22</v>
      </c>
    </row>
    <row r="27" spans="1:15" s="3" customFormat="1" ht="31.2" hidden="1" x14ac:dyDescent="0.3">
      <c r="A27" s="5" t="s">
        <v>13</v>
      </c>
      <c r="B27" s="5" t="s">
        <v>12</v>
      </c>
      <c r="C27" s="5" t="s">
        <v>17</v>
      </c>
      <c r="D27" s="6" t="str">
        <f>[1]Lijsten!B4&amp;", "&amp;[1]Lijsten!B5</f>
        <v>Normale verwerking, Gegevens van minderjarigen</v>
      </c>
      <c r="E27" s="5" t="str">
        <f>E26</f>
        <v>Lid, Leiding, Ouder/voogd</v>
      </c>
      <c r="F27" s="5" t="str">
        <f>[1]Lijsten!$B$23</f>
        <v>O1513G - Scouts 't Hoekske</v>
      </c>
      <c r="G27" s="5" t="str">
        <f>IF(F27=[1]Lijsten!$B$22,[1]Lijsten!$B$27,[1]Lijsten!$B$26)</f>
        <v>Geen verwerker</v>
      </c>
      <c r="H27" s="5" t="str">
        <f>[1]Lijsten!$B$30</f>
        <v>Geen ontvanger</v>
      </c>
      <c r="I27" s="5" t="str">
        <f>[1]Lijsten!D15&amp;", "&amp;[1]Lijsten!D30&amp;", "&amp;[1]Lijsten!D38</f>
        <v>E-mailadres, Naam, Telefoonnummer</v>
      </c>
      <c r="J27" s="5" t="str">
        <f>J26</f>
        <v>Betrokkene zelf, Ouder/voogd van betrokkene</v>
      </c>
      <c r="K27" s="5" t="str">
        <f>[1]Lijsten!F7</f>
        <v>Papier</v>
      </c>
      <c r="L27" s="5" t="str">
        <f>L26</f>
        <v>10 jaar</v>
      </c>
      <c r="M27" s="5" t="str">
        <f>M26</f>
        <v>Organisatie kamp/weekend</v>
      </c>
      <c r="N27" s="5" t="str">
        <f>N26</f>
        <v>Uitvoering van een contract/overeenkomst</v>
      </c>
      <c r="O27" s="4">
        <v>23</v>
      </c>
    </row>
    <row r="28" spans="1:15" s="3" customFormat="1" ht="31.2" x14ac:dyDescent="0.3">
      <c r="A28" s="5" t="s">
        <v>13</v>
      </c>
      <c r="B28" s="5" t="s">
        <v>12</v>
      </c>
      <c r="C28" s="5" t="s">
        <v>16</v>
      </c>
      <c r="D28" s="6" t="str">
        <f>D27</f>
        <v>Normale verwerking, Gegevens van minderjarigen</v>
      </c>
      <c r="E28" s="5" t="str">
        <f>E27</f>
        <v>Lid, Leiding, Ouder/voogd</v>
      </c>
      <c r="F28" s="5" t="str">
        <f>[1]Lijsten!$B$23</f>
        <v>O1513G - Scouts 't Hoekske</v>
      </c>
      <c r="G28" s="5" t="str">
        <f>IF(F28=[1]Lijsten!$B$22,[1]Lijsten!$B$27,[1]Lijsten!$B$26)</f>
        <v>Geen verwerker</v>
      </c>
      <c r="H28" s="5" t="str">
        <f>[1]Lijsten!$B$30</f>
        <v>Geen ontvanger</v>
      </c>
      <c r="I28" s="5" t="str">
        <f>[1]Lijsten!D4&amp;", "&amp;Verwerkingsregister!I27</f>
        <v>Adres, E-mailadres, Naam, Telefoonnummer</v>
      </c>
      <c r="J28" s="5" t="str">
        <f>J27</f>
        <v>Betrokkene zelf, Ouder/voogd van betrokkene</v>
      </c>
      <c r="K28" s="5" t="str">
        <f>K27</f>
        <v>Papier</v>
      </c>
      <c r="L28" s="5" t="str">
        <f>L27</f>
        <v>10 jaar</v>
      </c>
      <c r="M28" s="5" t="str">
        <f>M27</f>
        <v>Organisatie kamp/weekend</v>
      </c>
      <c r="N28" s="5" t="str">
        <f>N27</f>
        <v>Uitvoering van een contract/overeenkomst</v>
      </c>
      <c r="O28" s="4">
        <v>24</v>
      </c>
    </row>
    <row r="29" spans="1:15" s="3" customFormat="1" ht="46.8" x14ac:dyDescent="0.3">
      <c r="A29" s="5" t="s">
        <v>13</v>
      </c>
      <c r="B29" s="5" t="s">
        <v>12</v>
      </c>
      <c r="C29" s="5" t="s">
        <v>15</v>
      </c>
      <c r="D29" s="6" t="str">
        <f>[1]Lijsten!B4&amp;", "&amp;[1]Lijsten!B5</f>
        <v>Normale verwerking, Gegevens van minderjarigen</v>
      </c>
      <c r="E29" s="5" t="str">
        <f>E28</f>
        <v>Lid, Leiding, Ouder/voogd</v>
      </c>
      <c r="F29" s="5" t="str">
        <f>[1]Lijsten!$B$23</f>
        <v>O1513G - Scouts 't Hoekske</v>
      </c>
      <c r="G29" s="5" t="str">
        <f>IF(F29=[1]Lijsten!$B$22,[1]Lijsten!$B$27,[1]Lijsten!$B$26)</f>
        <v>Geen verwerker</v>
      </c>
      <c r="H29" s="5" t="str">
        <f>[1]Lijsten!$B$33</f>
        <v>Gemeente Maria-Aalter (Aalter) (B-9880)</v>
      </c>
      <c r="I29" s="5" t="str">
        <f>[1]Lijsten!D4&amp;", "&amp;[1]Lijsten!D18&amp;", "&amp;[1]Lijsten!D30&amp;", "&amp;[1]Lijsten!D38</f>
        <v>Adres, Geboortedatum, Naam, Telefoonnummer</v>
      </c>
      <c r="J29" s="5" t="str">
        <f>J28</f>
        <v>Betrokkene zelf, Ouder/voogd van betrokkene</v>
      </c>
      <c r="K29" s="5" t="str">
        <f>[1]Lijsten!F6&amp;", "&amp;[1]Lijsten!F7</f>
        <v>Mailprogramma, Papier</v>
      </c>
      <c r="L29" s="5" t="str">
        <f>L28</f>
        <v>10 jaar</v>
      </c>
      <c r="M29" s="5" t="str">
        <f>M28</f>
        <v>Organisatie kamp/weekend</v>
      </c>
      <c r="N29" s="5" t="str">
        <f>[1]Lijsten!F29</f>
        <v>Wettelijke verplichting</v>
      </c>
      <c r="O29" s="4">
        <v>25</v>
      </c>
    </row>
    <row r="30" spans="1:15" s="3" customFormat="1" ht="93.6" x14ac:dyDescent="0.3">
      <c r="A30" s="5" t="s">
        <v>13</v>
      </c>
      <c r="B30" s="5" t="s">
        <v>12</v>
      </c>
      <c r="C30" s="5" t="s">
        <v>14</v>
      </c>
      <c r="D30" s="6" t="str">
        <f>D16</f>
        <v>Normale verwerking, Gegevens van minderjarigen</v>
      </c>
      <c r="E30" s="5" t="str">
        <f>E28</f>
        <v>Lid, Leiding, Ouder/voogd</v>
      </c>
      <c r="F30" s="5" t="str">
        <f>[1]Lijsten!$B$23</f>
        <v>O1513G - Scouts 't Hoekske</v>
      </c>
      <c r="G30" s="5" t="str">
        <f>IF(F30=[1]Lijsten!$B$22,[1]Lijsten!$B$27,[1]Lijsten!$B$26)</f>
        <v>Geen verwerker</v>
      </c>
      <c r="H30" s="5" t="str">
        <f>[1]Lijsten!$B$30</f>
        <v>Geen ontvanger</v>
      </c>
      <c r="I30" s="5">
        <f>[1]Vragenlijst!I129</f>
        <v>0</v>
      </c>
      <c r="J30" s="5" t="str">
        <f>J28</f>
        <v>Betrokkene zelf, Ouder/voogd van betrokkene</v>
      </c>
      <c r="K30" s="5" t="str">
        <f>[1]Vragenlijst!I134</f>
        <v>Website - http://www.scoutsthoekske.be/, Google Drive, Google Docs, Google Spreadsheets, Google Forms, Mailprogramma, Telefoon, Papier</v>
      </c>
      <c r="L30" s="5" t="str">
        <f>L29</f>
        <v>10 jaar</v>
      </c>
      <c r="M30" s="5" t="str">
        <f>M28</f>
        <v>Organisatie kamp/weekend</v>
      </c>
      <c r="N30" s="5" t="str">
        <f>[1]Lijsten!F30</f>
        <v>Toestemming</v>
      </c>
      <c r="O30" s="4">
        <v>26</v>
      </c>
    </row>
    <row r="31" spans="1:15" s="3" customFormat="1" ht="62.4" hidden="1" x14ac:dyDescent="0.3">
      <c r="A31" s="5" t="s">
        <v>13</v>
      </c>
      <c r="B31" s="5" t="s">
        <v>12</v>
      </c>
      <c r="C31" s="5" t="s">
        <v>11</v>
      </c>
      <c r="D31" s="6" t="str">
        <f>D17</f>
        <v>Normale verwerking, Gegevens van minderjarigen</v>
      </c>
      <c r="E31" s="5" t="str">
        <f>E29</f>
        <v>Lid, Leiding, Ouder/voogd</v>
      </c>
      <c r="F31" s="5" t="str">
        <f>[1]Lijsten!$B$23</f>
        <v>O1513G - Scouts 't Hoekske</v>
      </c>
      <c r="G31" s="5" t="str">
        <f>IF(F31=[1]Lijsten!$B$22,[1]Lijsten!$B$27,[1]Lijsten!$B$26)</f>
        <v>Geen verwerker</v>
      </c>
      <c r="H31" s="5" t="str">
        <f>[1]Lijsten!$B$30</f>
        <v>Geen ontvanger</v>
      </c>
      <c r="I31" s="5" t="str">
        <f>[1]Vragenlijst!I130</f>
        <v>Naam, E-mailadres, Telefoonnummer</v>
      </c>
      <c r="J31" s="5" t="str">
        <f>J29</f>
        <v>Betrokkene zelf, Ouder/voogd van betrokkene</v>
      </c>
      <c r="K31" s="5" t="str">
        <f>[1]Vragenlijst!I140</f>
        <v>MS Word, MS Excel, MS Access, Google Drive, Google Docs, Google Spreadsheets, Google Forms, Dropbox, Papier</v>
      </c>
      <c r="L31" s="5" t="str">
        <f>L30</f>
        <v>10 jaar</v>
      </c>
      <c r="M31" s="5" t="str">
        <f>M29</f>
        <v>Organisatie kamp/weekend</v>
      </c>
      <c r="N31" s="5" t="str">
        <f>N30</f>
        <v>Toestemming</v>
      </c>
      <c r="O31" s="4">
        <v>26</v>
      </c>
    </row>
    <row r="32" spans="1:15" s="3" customFormat="1" ht="46.8" x14ac:dyDescent="0.3">
      <c r="A32" s="5" t="s">
        <v>6</v>
      </c>
      <c r="B32" s="5" t="s">
        <v>9</v>
      </c>
      <c r="C32" s="5" t="s">
        <v>10</v>
      </c>
      <c r="D32" s="6" t="str">
        <f>[1]Lijsten!B4&amp;", "&amp;[1]Lijsten!B5</f>
        <v>Normale verwerking, Gegevens van minderjarigen</v>
      </c>
      <c r="E32" s="5" t="str">
        <f>[1]Lijsten!B10&amp;", "&amp;[1]Lijsten!B11&amp;", "&amp;[1]Lijsten!B12&amp;", "&amp;[1]Lijsten!B13&amp;", "&amp;[1]Lijsten!B14&amp;", "&amp;[1]Lijsten!B15&amp;", "&amp;[1]Lijsten!B16</f>
        <v>Lid, Leiding, Ouder/voogd, Familie van lid, Sympathisant, Oud-lid, Oud-leiding</v>
      </c>
      <c r="F32" s="5" t="str">
        <f>[1]Lijsten!$B$23</f>
        <v>O1513G - Scouts 't Hoekske</v>
      </c>
      <c r="G32" s="5" t="str">
        <f>IF(F32=[1]Lijsten!$B$22,[1]Lijsten!$B$27,[1]Lijsten!$B$26)</f>
        <v>Geen verwerker</v>
      </c>
      <c r="H32" s="5" t="str">
        <f>[1]Lijsten!$B$30</f>
        <v>Geen ontvanger</v>
      </c>
      <c r="I32" s="5" t="str">
        <f>[1]Lijsten!D12&amp;", "&amp;[1]Lijsten!D17</f>
        <v>Cameraopname, Foto</v>
      </c>
      <c r="J32" s="5" t="str">
        <f>J31</f>
        <v>Betrokkene zelf, Ouder/voogd van betrokkene</v>
      </c>
      <c r="K32" s="5" t="str">
        <f>[1]Lijsten!F9&amp;", "&amp;[1]Vragenlijst!I148</f>
        <v>Fototoestel, Website - http://www.scoutsthoekske.be/, Facebook</v>
      </c>
      <c r="L32" s="5" t="str">
        <f>L31</f>
        <v>10 jaar</v>
      </c>
      <c r="M32" s="5" t="str">
        <f>[1]Lijsten!F24</f>
        <v>Sfeerbeheer</v>
      </c>
      <c r="N32" s="5" t="str">
        <f>N31</f>
        <v>Toestemming</v>
      </c>
      <c r="O32" s="4">
        <v>27</v>
      </c>
    </row>
    <row r="33" spans="1:15" s="3" customFormat="1" ht="46.8" x14ac:dyDescent="0.3">
      <c r="A33" s="5" t="s">
        <v>6</v>
      </c>
      <c r="B33" s="5" t="s">
        <v>9</v>
      </c>
      <c r="C33" s="5" t="s">
        <v>8</v>
      </c>
      <c r="D33" s="6" t="str">
        <f>D32</f>
        <v>Normale verwerking, Gegevens van minderjarigen</v>
      </c>
      <c r="E33" s="5" t="str">
        <f>E32</f>
        <v>Lid, Leiding, Ouder/voogd, Familie van lid, Sympathisant, Oud-lid, Oud-leiding</v>
      </c>
      <c r="F33" s="5" t="str">
        <f>[1]Lijsten!$B$23</f>
        <v>O1513G - Scouts 't Hoekske</v>
      </c>
      <c r="G33" s="5" t="str">
        <f>IF(F33=[1]Lijsten!$B$22,[1]Lijsten!$B$27,[1]Lijsten!$B$26)</f>
        <v>Geen verwerker</v>
      </c>
      <c r="H33" s="5" t="str">
        <f>[1]Lijsten!$B$30</f>
        <v>Geen ontvanger</v>
      </c>
      <c r="I33" s="5" t="str">
        <f>I32</f>
        <v>Cameraopname, Foto</v>
      </c>
      <c r="J33" s="5" t="str">
        <f>J32</f>
        <v>Betrokkene zelf, Ouder/voogd van betrokkene</v>
      </c>
      <c r="K33" s="5" t="str">
        <f>K32</f>
        <v>Fototoestel, Website - http://www.scoutsthoekske.be/, Facebook</v>
      </c>
      <c r="L33" s="5" t="str">
        <f>L32</f>
        <v>10 jaar</v>
      </c>
      <c r="M33" s="5" t="str">
        <f>M32</f>
        <v>Sfeerbeheer</v>
      </c>
      <c r="N33" s="5" t="str">
        <f>N32</f>
        <v>Toestemming</v>
      </c>
      <c r="O33" s="4">
        <v>28</v>
      </c>
    </row>
    <row r="34" spans="1:15" s="3" customFormat="1" ht="31.2" x14ac:dyDescent="0.3">
      <c r="A34" s="5" t="s">
        <v>6</v>
      </c>
      <c r="B34" s="5" t="s">
        <v>5</v>
      </c>
      <c r="C34" s="5" t="s">
        <v>7</v>
      </c>
      <c r="D34" s="6" t="str">
        <f>[1]Lijsten!B4&amp;", "&amp;[1]Lijsten!B5</f>
        <v>Normale verwerking, Gegevens van minderjarigen</v>
      </c>
      <c r="E34" s="5" t="str">
        <f>[1]Lijsten!B10&amp;", "&amp;[1]Lijsten!B11</f>
        <v>Lid, Leiding</v>
      </c>
      <c r="F34" s="5" t="str">
        <f>[1]Lijsten!$B$23</f>
        <v>O1513G - Scouts 't Hoekske</v>
      </c>
      <c r="G34" s="5" t="str">
        <f>IF(F34=[1]Lijsten!$B$22,[1]Lijsten!$B$27,[1]Lijsten!$B$26)</f>
        <v>Geen verwerker</v>
      </c>
      <c r="H34" s="5" t="str">
        <f>[1]Lijsten!$B$32</f>
        <v>Drukkerij</v>
      </c>
      <c r="I34" s="5" t="str">
        <f>[1]Vragenlijst!I154</f>
        <v>Naam, Geboortedatum/Leeftijd, Totem</v>
      </c>
      <c r="J34" s="5" t="str">
        <f>J33</f>
        <v>Betrokkene zelf, Ouder/voogd van betrokkene</v>
      </c>
      <c r="K34" s="5" t="str">
        <f>[1]Lijsten!F7</f>
        <v>Papier</v>
      </c>
      <c r="L34" s="5" t="str">
        <f>L33</f>
        <v>10 jaar</v>
      </c>
      <c r="M34" s="5" t="str">
        <f>[1]Lijsten!F20</f>
        <v>Communicatie ouders</v>
      </c>
      <c r="N34" s="5" t="str">
        <f>N28</f>
        <v>Uitvoering van een contract/overeenkomst</v>
      </c>
      <c r="O34" s="4">
        <v>29</v>
      </c>
    </row>
    <row r="35" spans="1:15" s="3" customFormat="1" ht="31.2" x14ac:dyDescent="0.3">
      <c r="A35" s="5" t="s">
        <v>6</v>
      </c>
      <c r="B35" s="5" t="s">
        <v>5</v>
      </c>
      <c r="C35" s="5" t="s">
        <v>4</v>
      </c>
      <c r="D35" s="6" t="str">
        <f>D34</f>
        <v>Normale verwerking, Gegevens van minderjarigen</v>
      </c>
      <c r="E35" s="5" t="str">
        <f>[1]Lijsten!B10&amp;", "&amp;[1]Lijsten!B11&amp;", "&amp;[1]Lijsten!B12</f>
        <v>Lid, Leiding, Ouder/voogd</v>
      </c>
      <c r="F35" s="5" t="str">
        <f>[1]Lijsten!$B$23</f>
        <v>O1513G - Scouts 't Hoekske</v>
      </c>
      <c r="G35" s="5" t="str">
        <f>IF(F35=[1]Lijsten!$B$22,[1]Lijsten!$B$27,[1]Lijsten!$B$26)</f>
        <v>Geen verwerker</v>
      </c>
      <c r="H35" s="5" t="str">
        <f>[1]Lijsten!$B$30</f>
        <v>Geen ontvanger</v>
      </c>
      <c r="I35" s="5" t="str">
        <f>I34</f>
        <v>Naam, Geboortedatum/Leeftijd, Totem</v>
      </c>
      <c r="J35" s="5" t="str">
        <f>J34</f>
        <v>Betrokkene zelf, Ouder/voogd van betrokkene</v>
      </c>
      <c r="K35" s="5" t="str">
        <f>[1]Lijsten!F6&amp;", "&amp;[1]Lijsten!F7</f>
        <v>Mailprogramma, Papier</v>
      </c>
      <c r="L35" s="5" t="str">
        <f>L34</f>
        <v>10 jaar</v>
      </c>
      <c r="M35" s="5" t="str">
        <f>M34</f>
        <v>Communicatie ouders</v>
      </c>
      <c r="N35" s="5" t="str">
        <f>N34</f>
        <v>Uitvoering van een contract/overeenkomst</v>
      </c>
      <c r="O35" s="4">
        <v>30</v>
      </c>
    </row>
    <row r="36" spans="1:15" s="3" customFormat="1" ht="31.2" x14ac:dyDescent="0.3">
      <c r="A36" s="5" t="s">
        <v>2</v>
      </c>
      <c r="B36" s="5" t="s">
        <v>1</v>
      </c>
      <c r="C36" s="5" t="s">
        <v>3</v>
      </c>
      <c r="D36" s="6" t="str">
        <f>[1]Lijsten!B4</f>
        <v>Normale verwerking</v>
      </c>
      <c r="E36" s="5" t="str">
        <f>[1]Lijsten!B18&amp;", "&amp;[1]Lijsten!B19</f>
        <v>Verhuurder, Huurder</v>
      </c>
      <c r="F36" s="5" t="str">
        <f>[1]Lijsten!$B$23</f>
        <v>O1513G - Scouts 't Hoekske</v>
      </c>
      <c r="G36" s="5" t="str">
        <f>IF(F36=[1]Lijsten!$B$22,[1]Lijsten!$B$27,[1]Lijsten!$B$26)</f>
        <v>Geen verwerker</v>
      </c>
      <c r="H36" s="5" t="str">
        <f>[1]Lijsten!$B$30</f>
        <v>Geen ontvanger</v>
      </c>
      <c r="I36" s="5" t="str">
        <f>[1]Vragenlijst!I164</f>
        <v>Naam, E-mailadres, Telefoonnummer, Adres, Handtekening</v>
      </c>
      <c r="J36" s="5" t="str">
        <f>J35</f>
        <v>Betrokkene zelf, Ouder/voogd van betrokkene</v>
      </c>
      <c r="K36" s="5" t="str">
        <f>[1]Vragenlijst!I171</f>
        <v>Mailprogramma, Telefoon, Papier</v>
      </c>
      <c r="L36" s="5" t="str">
        <f>L35</f>
        <v>10 jaar</v>
      </c>
      <c r="M36" s="5" t="str">
        <f>[1]Lijsten!F25</f>
        <v>Verhuur materiaal/lokalen</v>
      </c>
      <c r="N36" s="5" t="str">
        <f>N35</f>
        <v>Uitvoering van een contract/overeenkomst</v>
      </c>
      <c r="O36" s="4">
        <v>31</v>
      </c>
    </row>
    <row r="37" spans="1:15" s="3" customFormat="1" ht="31.2" x14ac:dyDescent="0.3">
      <c r="A37" s="5" t="s">
        <v>2</v>
      </c>
      <c r="B37" s="5" t="s">
        <v>1</v>
      </c>
      <c r="C37" s="5" t="s">
        <v>0</v>
      </c>
      <c r="D37" s="6" t="str">
        <f>D36</f>
        <v>Normale verwerking</v>
      </c>
      <c r="E37" s="5" t="str">
        <f>E36</f>
        <v>Verhuurder, Huurder</v>
      </c>
      <c r="F37" s="5" t="str">
        <f>[1]Lijsten!$B$23</f>
        <v>O1513G - Scouts 't Hoekske</v>
      </c>
      <c r="G37" s="5" t="str">
        <f>IF(F37=[1]Lijsten!$B$22,[1]Lijsten!$B$27,[1]Lijsten!$B$26)</f>
        <v>Geen verwerker</v>
      </c>
      <c r="H37" s="5" t="str">
        <f>[1]Lijsten!$B$30</f>
        <v>Geen ontvanger</v>
      </c>
      <c r="I37" s="5" t="str">
        <f>I36</f>
        <v>Naam, E-mailadres, Telefoonnummer, Adres, Handtekening</v>
      </c>
      <c r="J37" s="5" t="str">
        <f>J36</f>
        <v>Betrokkene zelf, Ouder/voogd van betrokkene</v>
      </c>
      <c r="K37" s="5" t="str">
        <f>[1]Vragenlijst!I177</f>
        <v>Papier</v>
      </c>
      <c r="L37" s="5" t="str">
        <f>L36</f>
        <v>10 jaar</v>
      </c>
      <c r="M37" s="5" t="str">
        <f>M36</f>
        <v>Verhuur materiaal/lokalen</v>
      </c>
      <c r="N37" s="5" t="str">
        <f>N36</f>
        <v>Uitvoering van een contract/overeenkomst</v>
      </c>
      <c r="O37" s="4">
        <v>32</v>
      </c>
    </row>
  </sheetData>
  <sheetProtection algorithmName="SHA-512" hashValue="RpI0DHYiNrZNn9ftPlfhwQzPCwKfuRMk7rnJzoZViBlSRMuG7VDNcu2Z2jrrY6ttkazwLViHX/CyOLtCkIkAVA==" saltValue="4ietL8UQWLwFANlsjkjywQ==" spinCount="100000" sheet="1" objects="1" scenarios="1" formatRows="0" selectLockedCells="1"/>
  <autoFilter ref="A2:O29" xr:uid="{00000000-0009-0000-0000-000003000000}">
    <sortState ref="A2:P27">
      <sortCondition ref="O23"/>
    </sortState>
  </autoFilter>
  <mergeCells count="5">
    <mergeCell ref="A1:D1"/>
    <mergeCell ref="E1:H1"/>
    <mergeCell ref="M1:N1"/>
    <mergeCell ref="O1:O2"/>
    <mergeCell ref="I1:L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17</vt:i4>
      </vt:variant>
    </vt:vector>
  </HeadingPairs>
  <TitlesOfParts>
    <vt:vector size="18" baseType="lpstr">
      <vt:lpstr>Verwerkingsregister</vt:lpstr>
      <vt:lpstr>register_beeldmateriaal_bereik</vt:lpstr>
      <vt:lpstr>register_betalingenWekelijkseActiviteiten_bereik</vt:lpstr>
      <vt:lpstr>register_carpoollijstenKampen_bereik</vt:lpstr>
      <vt:lpstr>register_carpoollijstenWekelijkseActiviteiten_bereik</vt:lpstr>
      <vt:lpstr>register_individueleSteekkaartenPapier_bereik</vt:lpstr>
      <vt:lpstr>register_inschrijvenGeldactiviteiten_bereik</vt:lpstr>
      <vt:lpstr>register_inschrijvenGeldactiviteitenPapier_bereik</vt:lpstr>
      <vt:lpstr>register_inschrijvenKampen_bereik</vt:lpstr>
      <vt:lpstr>register_inschrijvenKampenPapier_bereik</vt:lpstr>
      <vt:lpstr>register_inschrijvenWekelijkseActiviteiten_bereik</vt:lpstr>
      <vt:lpstr>register_inschrijvenWekelijkseActiviteitenPapier_bereik</vt:lpstr>
      <vt:lpstr>register_kampboekjes_bereik</vt:lpstr>
      <vt:lpstr>register_mailinglijsten_bereik</vt:lpstr>
      <vt:lpstr>register_oudleidingsbestand_bereik</vt:lpstr>
      <vt:lpstr>register_probeerders_bereik</vt:lpstr>
      <vt:lpstr>register_programmaboekjes_bereik</vt:lpstr>
      <vt:lpstr>register_verhuur_bereik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Vermeersch</dc:creator>
  <cp:lastModifiedBy>Florian Vermeersch</cp:lastModifiedBy>
  <dcterms:created xsi:type="dcterms:W3CDTF">2018-08-22T10:23:30Z</dcterms:created>
  <dcterms:modified xsi:type="dcterms:W3CDTF">2018-08-22T10:24:47Z</dcterms:modified>
</cp:coreProperties>
</file>